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C00BFD52-E7FA-4659-AF8D-4E78443D423E}" xr6:coauthVersionLast="47" xr6:coauthVersionMax="47" xr10:uidLastSave="{00000000-0000-0000-0000-000000000000}"/>
  <bookViews>
    <workbookView minimized="1" xWindow="690" yWindow="855" windowWidth="25800" windowHeight="15090" firstSheet="2" activeTab="8" xr2:uid="{00000000-000D-0000-FFFF-FFFF00000000}"/>
  </bookViews>
  <sheets>
    <sheet name="اوراق مشارکت" sheetId="3" r:id="rId1"/>
    <sheet name="تعدیل قیمت" sheetId="4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0" r:id="rId6"/>
    <sheet name="سرمایه‌گذاری در اوراق بهادار" sheetId="12" r:id="rId7"/>
    <sheet name="سایر درآمدها" sheetId="14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5" l="1"/>
  <c r="E8" i="15" s="1"/>
  <c r="G9" i="15"/>
  <c r="E7" i="15"/>
  <c r="C8" i="15"/>
  <c r="Q9" i="12"/>
  <c r="Q10" i="12"/>
  <c r="Q11" i="12"/>
  <c r="Q12" i="12"/>
  <c r="Q33" i="12" s="1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8" i="12"/>
  <c r="C33" i="12"/>
  <c r="E33" i="12"/>
  <c r="G33" i="12"/>
  <c r="O33" i="12"/>
  <c r="M33" i="12"/>
  <c r="K33" i="12"/>
  <c r="Q8" i="10"/>
  <c r="I10" i="10"/>
  <c r="I9" i="10"/>
  <c r="I8" i="10"/>
  <c r="Q10" i="10"/>
  <c r="O10" i="10"/>
  <c r="M10" i="10"/>
  <c r="G10" i="10"/>
  <c r="E10" i="10"/>
  <c r="Q3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8" i="9"/>
  <c r="O33" i="9"/>
  <c r="M33" i="9"/>
  <c r="I33" i="9"/>
  <c r="G33" i="9"/>
  <c r="E33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8" i="9"/>
  <c r="Q10" i="7"/>
  <c r="S10" i="7"/>
  <c r="O10" i="7"/>
  <c r="M10" i="7"/>
  <c r="K10" i="7"/>
  <c r="I10" i="7"/>
  <c r="S9" i="6"/>
  <c r="K9" i="6"/>
  <c r="M9" i="6"/>
  <c r="O9" i="6"/>
  <c r="Q9" i="6"/>
  <c r="I9" i="4"/>
  <c r="I10" i="4"/>
  <c r="I11" i="4"/>
  <c r="I12" i="4"/>
  <c r="I13" i="4"/>
  <c r="I14" i="4"/>
  <c r="I15" i="4"/>
  <c r="I16" i="4"/>
  <c r="I17" i="4"/>
  <c r="I18" i="4"/>
  <c r="I19" i="4"/>
  <c r="I8" i="4"/>
  <c r="E9" i="15" l="1"/>
  <c r="I33" i="12"/>
  <c r="AI34" i="3"/>
  <c r="AK34" i="3"/>
  <c r="AG34" i="3"/>
  <c r="AA34" i="3"/>
  <c r="S34" i="3"/>
  <c r="Q34" i="3"/>
  <c r="W34" i="3"/>
</calcChain>
</file>

<file path=xl/sharedStrings.xml><?xml version="1.0" encoding="utf-8"?>
<sst xmlns="http://schemas.openxmlformats.org/spreadsheetml/2006/main" count="470" uniqueCount="137">
  <si>
    <t>صندوق سرمایه‌گذاری ثابت آوند مفید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</si>
  <si>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</si>
  <si>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</si>
  <si>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</si>
  <si>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</si>
  <si>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</si>
  <si>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</si>
  <si>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</si>
  <si>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</si>
  <si>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</si>
  <si>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</si>
  <si>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</si>
  <si>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</si>
  <si>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</si>
  <si>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</si>
  <si>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</si>
  <si>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</si>
  <si>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</si>
  <si>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</si>
  <si>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</si>
  <si>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</si>
  <si>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</si>
  <si>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</si>
  <si>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فارس147- 3ماهه18%</t>
  </si>
  <si>
    <t>بله</t>
  </si>
  <si>
    <t>1399/07/13</t>
  </si>
  <si>
    <t>1403/07/13</t>
  </si>
  <si>
    <t>اسنادخزانه-م4بودجه00-030522</t>
  </si>
  <si>
    <t>1400/03/11</t>
  </si>
  <si>
    <t>1403/05/22</t>
  </si>
  <si>
    <t>اسنادخزانه-م6بودجه00-030723</t>
  </si>
  <si>
    <t>1400/02/22</t>
  </si>
  <si>
    <t>1403/07/23</t>
  </si>
  <si>
    <t>اسنادخزانه-م1بودجه00-030821</t>
  </si>
  <si>
    <t>1403/08/21</t>
  </si>
  <si>
    <t>اسنادخزانه-م5بودجه00-030626</t>
  </si>
  <si>
    <t>1403/10/24</t>
  </si>
  <si>
    <t>اسنادخزانه-م3بودجه00-030418</t>
  </si>
  <si>
    <t>1403/04/18</t>
  </si>
  <si>
    <t>اسنادخزانه-م2بودجه00-031024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</si>
  <si>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</si>
  <si>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</si>
  <si>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</si>
  <si>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</si>
  <si>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</si>
  <si>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</si>
  <si>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اسناد خزانه-م10بودجه00-031115</t>
  </si>
  <si>
    <t>1400/07/06</t>
  </si>
  <si>
    <t>1403/11/15</t>
  </si>
  <si>
    <t>اسناد خزانه-م9بودجه00-031101</t>
  </si>
  <si>
    <t>1400/06/01</t>
  </si>
  <si>
    <t>1403/11/01</t>
  </si>
  <si>
    <t>گواهی اعتبار مولد رفاه0201</t>
  </si>
  <si>
    <t>1401/02/01</t>
  </si>
  <si>
    <t>1402/01/31</t>
  </si>
  <si>
    <t>اسنادخزانه-م9بودجه99-020316</t>
  </si>
  <si>
    <t>1399/10/15</t>
  </si>
  <si>
    <t>1402/03/16</t>
  </si>
  <si>
    <t>اسنادخزانه-م11بودجه99-020906</t>
  </si>
  <si>
    <t>1400/01/11</t>
  </si>
  <si>
    <t>1402/09/06</t>
  </si>
  <si>
    <t>اسنادخزانه-م21بودجه98-020906</t>
  </si>
  <si>
    <t>1399/01/27</t>
  </si>
  <si>
    <t>اسنادخزانه-م6بودجه99-020321</t>
  </si>
  <si>
    <t>1399/08/27</t>
  </si>
  <si>
    <t>1402/03/21</t>
  </si>
  <si>
    <t>اسنادخزانه-م10بودجه99-020807</t>
  </si>
  <si>
    <t>1399/11/21</t>
  </si>
  <si>
    <t>1402/08/07</t>
  </si>
  <si>
    <t>اسنادخزانه-م14بودجه99-021025</t>
  </si>
  <si>
    <t>1400/01/08</t>
  </si>
  <si>
    <t>1402/10/25</t>
  </si>
  <si>
    <t>اسنادخزانه-م8بودجه99-020606</t>
  </si>
  <si>
    <t>1399/09/25</t>
  </si>
  <si>
    <t>1402/06/06</t>
  </si>
  <si>
    <t>اسنادخزانه-م5بودجه99-020218</t>
  </si>
  <si>
    <t>1399/09/05</t>
  </si>
  <si>
    <t>1402/02/18</t>
  </si>
  <si>
    <t>گام بانک تجارت0203</t>
  </si>
  <si>
    <t>1401/04/25</t>
  </si>
  <si>
    <t>1402/03/30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</si>
  <si>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</si>
  <si>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</si>
  <si>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</si>
  <si>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</si>
  <si>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</si>
  <si>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</si>
  <si>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مرابحه عام دولت94-ش.خ030816</t>
  </si>
  <si>
    <t>1400/09/16</t>
  </si>
  <si>
    <t>1403/08/16</t>
  </si>
  <si>
    <t>مرابحه عام دولت105-ش.خ030503</t>
  </si>
  <si>
    <t>1401/03/03</t>
  </si>
  <si>
    <t>1403/05/03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</si>
  <si>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</si>
  <si>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</si>
  <si>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</si>
  <si>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</si>
  <si>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</si>
  <si>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</si>
  <si>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</si>
  <si>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</si>
  <si>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</si>
  <si>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</si>
  <si>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</si>
  <si>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</si>
  <si>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</si>
  <si>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</si>
  <si>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</si>
  <si>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</si>
  <si>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</si>
  <si>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</si>
  <si>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</si>
  <si>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</si>
  <si>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</si>
  <si>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</si>
  <si>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</si>
  <si>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</si>
  <si>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</si>
  <si>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</si>
  <si>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</si>
  <si>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</si>
  <si>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</si>
  <si>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</si>
  <si>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</si>
  <si>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</si>
  <si>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تغییر ارزش</t>
  </si>
  <si>
    <t>درآمد فروش</t>
  </si>
  <si>
    <t>درصد از کل درآمدها</t>
  </si>
  <si>
    <t>درآمد سود اوراق</t>
  </si>
  <si>
    <t>جمع</t>
  </si>
  <si>
    <t>سایر درآمدها</t>
  </si>
  <si>
    <t>سرمایه‌گذاری در اوراق بهادار</t>
  </si>
  <si>
    <t>1401/05/01</t>
  </si>
  <si>
    <t>جلوگیری از نوسانات ناگهانی</t>
  </si>
  <si>
    <t>-</t>
  </si>
  <si>
    <t>از ابتدای سال مالی تا</t>
  </si>
  <si>
    <t>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</si>
</sst>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10" fontId="2" fillId="0" borderId="2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2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6"/>
  <sheetViews>
    <sheetView rightToLeft="1" topLeftCell="H1" workbookViewId="0">
      <selection activeCell="Q45" sqref="Q45"/>
    </sheetView>
  </sheetViews>
  <sheetFormatPr defaultRowHeight="24"/>
  <cols>
    <col min="1" max="1" width="32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6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10.140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10.140625" style="1" bestFit="1" customWidth="1"/>
    <col min="26" max="26" width="1" style="1" customWidth="1"/>
    <col min="27" max="27" width="18.42578125" style="1" bestFit="1" customWidth="1"/>
    <col min="28" max="28" width="2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20.140625" style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4.75">
      <c r="A6" s="17" t="s">
        <v>15</v>
      </c>
      <c r="B6" s="17" t="s">
        <v>15</v>
      </c>
      <c r="C6" s="17" t="s">
        <v>15</v>
      </c>
      <c r="D6" s="17" t="s">
        <v>15</v>
      </c>
      <c r="E6" s="17" t="s">
        <v>15</v>
      </c>
      <c r="F6" s="17" t="s">
        <v>15</v>
      </c>
      <c r="G6" s="17" t="s">
        <v>15</v>
      </c>
      <c r="H6" s="17" t="s">
        <v>15</v>
      </c>
      <c r="I6" s="17" t="s">
        <v>15</v>
      </c>
      <c r="J6" s="17" t="s">
        <v>15</v>
      </c>
      <c r="K6" s="17" t="s">
        <v>15</v>
      </c>
      <c r="L6" s="17" t="s">
        <v>15</v>
      </c>
      <c r="M6" s="17" t="s">
        <v>15</v>
      </c>
      <c r="O6" s="17" t="s">
        <v>132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4.75">
      <c r="A7" s="16" t="s">
        <v>16</v>
      </c>
      <c r="C7" s="16" t="s">
        <v>17</v>
      </c>
      <c r="E7" s="16" t="s">
        <v>18</v>
      </c>
      <c r="G7" s="16" t="s">
        <v>19</v>
      </c>
      <c r="I7" s="16" t="s">
        <v>20</v>
      </c>
      <c r="K7" s="16" t="s">
        <v>21</v>
      </c>
      <c r="M7" s="16" t="s">
        <v>14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22</v>
      </c>
      <c r="AG7" s="16" t="s">
        <v>8</v>
      </c>
      <c r="AI7" s="16" t="s">
        <v>9</v>
      </c>
      <c r="AK7" s="16" t="s">
        <v>12</v>
      </c>
    </row>
    <row r="8" spans="1:37" ht="24.75">
      <c r="A8" s="17" t="s">
        <v>16</v>
      </c>
      <c r="C8" s="17" t="s">
        <v>17</v>
      </c>
      <c r="E8" s="17" t="s">
        <v>18</v>
      </c>
      <c r="G8" s="17" t="s">
        <v>19</v>
      </c>
      <c r="I8" s="17" t="s">
        <v>20</v>
      </c>
      <c r="K8" s="17" t="s">
        <v>21</v>
      </c>
      <c r="M8" s="17" t="s">
        <v>14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13</v>
      </c>
      <c r="AC8" s="17" t="s">
        <v>7</v>
      </c>
      <c r="AE8" s="17" t="s">
        <v>22</v>
      </c>
      <c r="AG8" s="17" t="s">
        <v>8</v>
      </c>
      <c r="AI8" s="17" t="s">
        <v>9</v>
      </c>
      <c r="AK8" s="17" t="s">
        <v>12</v>
      </c>
    </row>
    <row r="9" spans="1:37">
      <c r="A9" s="1" t="s">
        <v>23</v>
      </c>
      <c r="C9" s="4" t="s">
        <v>24</v>
      </c>
      <c r="D9" s="4"/>
      <c r="E9" s="4" t="s">
        <v>24</v>
      </c>
      <c r="F9" s="4"/>
      <c r="G9" s="4" t="s">
        <v>25</v>
      </c>
      <c r="H9" s="4"/>
      <c r="I9" s="4" t="s">
        <v>26</v>
      </c>
      <c r="J9" s="4"/>
      <c r="K9" s="6">
        <v>18</v>
      </c>
      <c r="L9" s="4"/>
      <c r="M9" s="6">
        <v>18</v>
      </c>
      <c r="N9" s="4"/>
      <c r="O9" s="6">
        <v>0</v>
      </c>
      <c r="P9" s="4"/>
      <c r="Q9" s="6">
        <v>0</v>
      </c>
      <c r="R9" s="4"/>
      <c r="S9" s="6">
        <v>0</v>
      </c>
      <c r="T9" s="4"/>
      <c r="U9" s="6">
        <v>130000</v>
      </c>
      <c r="V9" s="4"/>
      <c r="W9" s="6">
        <v>122618381587</v>
      </c>
      <c r="X9" s="4"/>
      <c r="Y9" s="6">
        <v>0</v>
      </c>
      <c r="Z9" s="4"/>
      <c r="AA9" s="6">
        <v>0</v>
      </c>
      <c r="AB9" s="6"/>
      <c r="AC9" s="6">
        <v>130000</v>
      </c>
      <c r="AD9" s="4"/>
      <c r="AE9" s="6">
        <v>990000</v>
      </c>
      <c r="AF9" s="4"/>
      <c r="AG9" s="6">
        <v>122618381587</v>
      </c>
      <c r="AH9" s="4"/>
      <c r="AI9" s="6">
        <v>128690186625</v>
      </c>
      <c r="AJ9" s="4"/>
      <c r="AK9" s="8">
        <v>1.9370823251031292E-2</v>
      </c>
    </row>
    <row r="10" spans="1:37">
      <c r="A10" s="1" t="s">
        <v>27</v>
      </c>
      <c r="C10" s="4" t="s">
        <v>24</v>
      </c>
      <c r="D10" s="4"/>
      <c r="E10" s="4" t="s">
        <v>24</v>
      </c>
      <c r="F10" s="4"/>
      <c r="G10" s="4" t="s">
        <v>28</v>
      </c>
      <c r="H10" s="4"/>
      <c r="I10" s="4" t="s">
        <v>29</v>
      </c>
      <c r="J10" s="4"/>
      <c r="K10" s="6">
        <v>0</v>
      </c>
      <c r="L10" s="4"/>
      <c r="M10" s="6">
        <v>0</v>
      </c>
      <c r="N10" s="4"/>
      <c r="O10" s="6">
        <v>0</v>
      </c>
      <c r="P10" s="4"/>
      <c r="Q10" s="6">
        <v>0</v>
      </c>
      <c r="R10" s="4"/>
      <c r="S10" s="6">
        <v>0</v>
      </c>
      <c r="T10" s="4"/>
      <c r="U10" s="6">
        <v>62400</v>
      </c>
      <c r="V10" s="4"/>
      <c r="W10" s="6">
        <v>41186223130</v>
      </c>
      <c r="X10" s="4"/>
      <c r="Y10" s="6">
        <v>0</v>
      </c>
      <c r="Z10" s="4"/>
      <c r="AA10" s="6">
        <v>0</v>
      </c>
      <c r="AB10" s="6"/>
      <c r="AC10" s="6">
        <v>62400</v>
      </c>
      <c r="AD10" s="4"/>
      <c r="AE10" s="6">
        <v>665800</v>
      </c>
      <c r="AF10" s="4"/>
      <c r="AG10" s="6">
        <v>41186223130</v>
      </c>
      <c r="AH10" s="4"/>
      <c r="AI10" s="6">
        <v>41542752123</v>
      </c>
      <c r="AJ10" s="4"/>
      <c r="AK10" s="8">
        <v>6.2531365432001761E-3</v>
      </c>
    </row>
    <row r="11" spans="1:37">
      <c r="A11" s="1" t="s">
        <v>30</v>
      </c>
      <c r="C11" s="4" t="s">
        <v>24</v>
      </c>
      <c r="D11" s="4"/>
      <c r="E11" s="4" t="s">
        <v>24</v>
      </c>
      <c r="F11" s="4"/>
      <c r="G11" s="4" t="s">
        <v>31</v>
      </c>
      <c r="H11" s="4"/>
      <c r="I11" s="4" t="s">
        <v>32</v>
      </c>
      <c r="J11" s="4"/>
      <c r="K11" s="6">
        <v>0</v>
      </c>
      <c r="L11" s="4"/>
      <c r="M11" s="6">
        <v>0</v>
      </c>
      <c r="N11" s="4"/>
      <c r="O11" s="6">
        <v>0</v>
      </c>
      <c r="P11" s="4"/>
      <c r="Q11" s="6">
        <v>0</v>
      </c>
      <c r="R11" s="4"/>
      <c r="S11" s="6">
        <v>0</v>
      </c>
      <c r="T11" s="4"/>
      <c r="U11" s="6">
        <v>115900</v>
      </c>
      <c r="V11" s="4"/>
      <c r="W11" s="6">
        <v>74106319067</v>
      </c>
      <c r="X11" s="4"/>
      <c r="Y11" s="6">
        <v>0</v>
      </c>
      <c r="Z11" s="4"/>
      <c r="AA11" s="6">
        <v>0</v>
      </c>
      <c r="AB11" s="6"/>
      <c r="AC11" s="6">
        <v>115900</v>
      </c>
      <c r="AD11" s="4"/>
      <c r="AE11" s="6">
        <v>642810</v>
      </c>
      <c r="AF11" s="4"/>
      <c r="AG11" s="6">
        <v>74106319066</v>
      </c>
      <c r="AH11" s="4"/>
      <c r="AI11" s="6">
        <v>74495998246</v>
      </c>
      <c r="AJ11" s="4"/>
      <c r="AK11" s="8">
        <v>1.1213355522883897E-2</v>
      </c>
    </row>
    <row r="12" spans="1:37">
      <c r="A12" s="1" t="s">
        <v>33</v>
      </c>
      <c r="C12" s="4" t="s">
        <v>24</v>
      </c>
      <c r="D12" s="4"/>
      <c r="E12" s="4" t="s">
        <v>24</v>
      </c>
      <c r="F12" s="4"/>
      <c r="G12" s="4" t="s">
        <v>31</v>
      </c>
      <c r="H12" s="4"/>
      <c r="I12" s="4" t="s">
        <v>34</v>
      </c>
      <c r="J12" s="4"/>
      <c r="K12" s="6">
        <v>0</v>
      </c>
      <c r="L12" s="4"/>
      <c r="M12" s="6">
        <v>0</v>
      </c>
      <c r="N12" s="4"/>
      <c r="O12" s="6">
        <v>0</v>
      </c>
      <c r="P12" s="4"/>
      <c r="Q12" s="6">
        <v>0</v>
      </c>
      <c r="R12" s="4"/>
      <c r="S12" s="6">
        <v>0</v>
      </c>
      <c r="T12" s="4"/>
      <c r="U12" s="6">
        <v>220000</v>
      </c>
      <c r="V12" s="4"/>
      <c r="W12" s="6">
        <v>137809774051</v>
      </c>
      <c r="X12" s="4"/>
      <c r="Y12" s="6">
        <v>0</v>
      </c>
      <c r="Z12" s="4"/>
      <c r="AA12" s="6">
        <v>0</v>
      </c>
      <c r="AB12" s="6"/>
      <c r="AC12" s="6">
        <v>220000</v>
      </c>
      <c r="AD12" s="4"/>
      <c r="AE12" s="6">
        <v>633000</v>
      </c>
      <c r="AF12" s="4"/>
      <c r="AG12" s="6">
        <v>137809774051</v>
      </c>
      <c r="AH12" s="4"/>
      <c r="AI12" s="6">
        <v>139249381425</v>
      </c>
      <c r="AJ12" s="4"/>
      <c r="AK12" s="8">
        <v>2.0960224133167192E-2</v>
      </c>
    </row>
    <row r="13" spans="1:37">
      <c r="A13" s="1" t="s">
        <v>35</v>
      </c>
      <c r="C13" s="4" t="s">
        <v>24</v>
      </c>
      <c r="D13" s="4"/>
      <c r="E13" s="4" t="s">
        <v>24</v>
      </c>
      <c r="F13" s="4"/>
      <c r="G13" s="4" t="s">
        <v>31</v>
      </c>
      <c r="H13" s="4"/>
      <c r="I13" s="4" t="s">
        <v>36</v>
      </c>
      <c r="J13" s="4"/>
      <c r="K13" s="6">
        <v>0</v>
      </c>
      <c r="L13" s="4"/>
      <c r="M13" s="6">
        <v>0</v>
      </c>
      <c r="N13" s="4"/>
      <c r="O13" s="6">
        <v>0</v>
      </c>
      <c r="P13" s="4"/>
      <c r="Q13" s="6">
        <v>0</v>
      </c>
      <c r="R13" s="4"/>
      <c r="S13" s="6">
        <v>0</v>
      </c>
      <c r="T13" s="4"/>
      <c r="U13" s="6">
        <v>158200</v>
      </c>
      <c r="V13" s="4"/>
      <c r="W13" s="6">
        <v>102522663619</v>
      </c>
      <c r="X13" s="4"/>
      <c r="Y13" s="6">
        <v>0</v>
      </c>
      <c r="Z13" s="4"/>
      <c r="AA13" s="6">
        <v>0</v>
      </c>
      <c r="AB13" s="6"/>
      <c r="AC13" s="6">
        <v>158200</v>
      </c>
      <c r="AD13" s="4"/>
      <c r="AE13" s="6">
        <v>652870</v>
      </c>
      <c r="AF13" s="4"/>
      <c r="AG13" s="6">
        <v>102522663604</v>
      </c>
      <c r="AH13" s="4"/>
      <c r="AI13" s="6">
        <v>103276158592</v>
      </c>
      <c r="AJ13" s="4"/>
      <c r="AK13" s="8">
        <v>1.5545429427036616E-2</v>
      </c>
    </row>
    <row r="14" spans="1:37">
      <c r="A14" s="1" t="s">
        <v>37</v>
      </c>
      <c r="C14" s="4" t="s">
        <v>24</v>
      </c>
      <c r="D14" s="4"/>
      <c r="E14" s="4" t="s">
        <v>24</v>
      </c>
      <c r="F14" s="4"/>
      <c r="G14" s="4" t="s">
        <v>31</v>
      </c>
      <c r="H14" s="4"/>
      <c r="I14" s="4" t="s">
        <v>38</v>
      </c>
      <c r="J14" s="4"/>
      <c r="K14" s="6">
        <v>0</v>
      </c>
      <c r="L14" s="4"/>
      <c r="M14" s="6">
        <v>0</v>
      </c>
      <c r="N14" s="4"/>
      <c r="O14" s="6">
        <v>0</v>
      </c>
      <c r="P14" s="4"/>
      <c r="Q14" s="6">
        <v>0</v>
      </c>
      <c r="R14" s="4"/>
      <c r="S14" s="6">
        <v>0</v>
      </c>
      <c r="T14" s="4"/>
      <c r="U14" s="6">
        <v>70800</v>
      </c>
      <c r="V14" s="4"/>
      <c r="W14" s="6">
        <v>47434207529</v>
      </c>
      <c r="X14" s="4"/>
      <c r="Y14" s="6">
        <v>0</v>
      </c>
      <c r="Z14" s="4"/>
      <c r="AA14" s="6">
        <v>0</v>
      </c>
      <c r="AB14" s="6"/>
      <c r="AC14" s="6">
        <v>70800</v>
      </c>
      <c r="AD14" s="4"/>
      <c r="AE14" s="6">
        <v>680000</v>
      </c>
      <c r="AF14" s="4"/>
      <c r="AG14" s="6">
        <v>47434207527</v>
      </c>
      <c r="AH14" s="4"/>
      <c r="AI14" s="6">
        <v>48140329020</v>
      </c>
      <c r="AJ14" s="4"/>
      <c r="AK14" s="8">
        <v>7.2462231126468575E-3</v>
      </c>
    </row>
    <row r="15" spans="1:37">
      <c r="A15" s="1" t="s">
        <v>39</v>
      </c>
      <c r="C15" s="4" t="s">
        <v>24</v>
      </c>
      <c r="D15" s="4"/>
      <c r="E15" s="4" t="s">
        <v>24</v>
      </c>
      <c r="F15" s="4"/>
      <c r="G15" s="4" t="s">
        <v>31</v>
      </c>
      <c r="H15" s="4"/>
      <c r="I15" s="4" t="s">
        <v>36</v>
      </c>
      <c r="J15" s="4"/>
      <c r="K15" s="6">
        <v>0</v>
      </c>
      <c r="L15" s="4"/>
      <c r="M15" s="6">
        <v>0</v>
      </c>
      <c r="N15" s="4"/>
      <c r="O15" s="6">
        <v>0</v>
      </c>
      <c r="P15" s="4"/>
      <c r="Q15" s="6">
        <v>0</v>
      </c>
      <c r="R15" s="4"/>
      <c r="S15" s="6">
        <v>0</v>
      </c>
      <c r="T15" s="4"/>
      <c r="U15" s="6">
        <v>211300</v>
      </c>
      <c r="V15" s="4"/>
      <c r="W15" s="6">
        <v>127527459986</v>
      </c>
      <c r="X15" s="4"/>
      <c r="Y15" s="6">
        <v>0</v>
      </c>
      <c r="Z15" s="4"/>
      <c r="AA15" s="6">
        <v>0</v>
      </c>
      <c r="AB15" s="6"/>
      <c r="AC15" s="6">
        <v>211300</v>
      </c>
      <c r="AD15" s="4"/>
      <c r="AE15" s="6">
        <v>610800</v>
      </c>
      <c r="AF15" s="4"/>
      <c r="AG15" s="6">
        <v>127527459986</v>
      </c>
      <c r="AH15" s="4"/>
      <c r="AI15" s="6">
        <v>129052199019</v>
      </c>
      <c r="AJ15" s="4"/>
      <c r="AK15" s="8">
        <v>1.9425314415297695E-2</v>
      </c>
    </row>
    <row r="16" spans="1:37">
      <c r="A16" s="1" t="s">
        <v>40</v>
      </c>
      <c r="C16" s="4" t="s">
        <v>24</v>
      </c>
      <c r="D16" s="4"/>
      <c r="E16" s="4" t="s">
        <v>24</v>
      </c>
      <c r="F16" s="4"/>
      <c r="G16" s="4" t="s">
        <v>41</v>
      </c>
      <c r="H16" s="4"/>
      <c r="I16" s="4" t="s">
        <v>42</v>
      </c>
      <c r="J16" s="4"/>
      <c r="K16" s="6">
        <v>0</v>
      </c>
      <c r="L16" s="4"/>
      <c r="M16" s="6">
        <v>0</v>
      </c>
      <c r="N16" s="4"/>
      <c r="O16" s="6">
        <v>0</v>
      </c>
      <c r="P16" s="4"/>
      <c r="Q16" s="6">
        <v>0</v>
      </c>
      <c r="R16" s="4"/>
      <c r="S16" s="6">
        <v>0</v>
      </c>
      <c r="T16" s="4"/>
      <c r="U16" s="6">
        <v>30500</v>
      </c>
      <c r="V16" s="4"/>
      <c r="W16" s="6">
        <v>18894745588</v>
      </c>
      <c r="X16" s="4"/>
      <c r="Y16" s="6">
        <v>0</v>
      </c>
      <c r="Z16" s="4"/>
      <c r="AA16" s="6">
        <v>0</v>
      </c>
      <c r="AB16" s="6"/>
      <c r="AC16" s="6">
        <v>30500</v>
      </c>
      <c r="AD16" s="4"/>
      <c r="AE16" s="6">
        <v>625250</v>
      </c>
      <c r="AF16" s="4"/>
      <c r="AG16" s="6">
        <v>18894745588</v>
      </c>
      <c r="AH16" s="4"/>
      <c r="AI16" s="6">
        <v>19068670902</v>
      </c>
      <c r="AJ16" s="4"/>
      <c r="AK16" s="8">
        <v>2.8702721113543607E-3</v>
      </c>
    </row>
    <row r="17" spans="1:37">
      <c r="A17" s="1" t="s">
        <v>43</v>
      </c>
      <c r="C17" s="4" t="s">
        <v>24</v>
      </c>
      <c r="D17" s="4"/>
      <c r="E17" s="4" t="s">
        <v>24</v>
      </c>
      <c r="F17" s="4"/>
      <c r="G17" s="4" t="s">
        <v>44</v>
      </c>
      <c r="H17" s="4"/>
      <c r="I17" s="4" t="s">
        <v>45</v>
      </c>
      <c r="J17" s="4"/>
      <c r="K17" s="6">
        <v>0</v>
      </c>
      <c r="L17" s="4"/>
      <c r="M17" s="6">
        <v>0</v>
      </c>
      <c r="N17" s="4"/>
      <c r="O17" s="6">
        <v>0</v>
      </c>
      <c r="P17" s="4"/>
      <c r="Q17" s="6">
        <v>0</v>
      </c>
      <c r="R17" s="4"/>
      <c r="S17" s="6">
        <v>0</v>
      </c>
      <c r="T17" s="4"/>
      <c r="U17" s="6">
        <v>13000</v>
      </c>
      <c r="V17" s="4"/>
      <c r="W17" s="6">
        <v>8002591133</v>
      </c>
      <c r="X17" s="4"/>
      <c r="Y17" s="6">
        <v>0</v>
      </c>
      <c r="Z17" s="4"/>
      <c r="AA17" s="6">
        <v>0</v>
      </c>
      <c r="AB17" s="6"/>
      <c r="AC17" s="6">
        <v>13000</v>
      </c>
      <c r="AD17" s="4"/>
      <c r="AE17" s="6">
        <v>624980</v>
      </c>
      <c r="AF17" s="4"/>
      <c r="AG17" s="6">
        <v>8002591133</v>
      </c>
      <c r="AH17" s="4"/>
      <c r="AI17" s="6">
        <v>8124120488</v>
      </c>
      <c r="AJ17" s="4"/>
      <c r="AK17" s="8">
        <v>1.2228663752093622E-3</v>
      </c>
    </row>
    <row r="18" spans="1:37">
      <c r="A18" s="1" t="s">
        <v>46</v>
      </c>
      <c r="C18" s="4" t="s">
        <v>24</v>
      </c>
      <c r="D18" s="4"/>
      <c r="E18" s="4" t="s">
        <v>24</v>
      </c>
      <c r="F18" s="4"/>
      <c r="G18" s="4" t="s">
        <v>47</v>
      </c>
      <c r="H18" s="4"/>
      <c r="I18" s="4" t="s">
        <v>48</v>
      </c>
      <c r="J18" s="4"/>
      <c r="K18" s="6">
        <v>0</v>
      </c>
      <c r="L18" s="4"/>
      <c r="M18" s="6">
        <v>0</v>
      </c>
      <c r="N18" s="4"/>
      <c r="O18" s="6">
        <v>0</v>
      </c>
      <c r="P18" s="4"/>
      <c r="Q18" s="6">
        <v>0</v>
      </c>
      <c r="R18" s="4"/>
      <c r="S18" s="6">
        <v>0</v>
      </c>
      <c r="T18" s="4"/>
      <c r="U18" s="6">
        <v>302957</v>
      </c>
      <c r="V18" s="4"/>
      <c r="W18" s="6">
        <v>181004461264</v>
      </c>
      <c r="X18" s="4"/>
      <c r="Y18" s="6">
        <v>0</v>
      </c>
      <c r="Z18" s="4"/>
      <c r="AA18" s="6">
        <v>0</v>
      </c>
      <c r="AB18" s="6"/>
      <c r="AC18" s="6">
        <v>302957</v>
      </c>
      <c r="AD18" s="4"/>
      <c r="AE18" s="6">
        <v>603390</v>
      </c>
      <c r="AF18" s="4"/>
      <c r="AG18" s="6">
        <v>181004461264</v>
      </c>
      <c r="AH18" s="4"/>
      <c r="AI18" s="6">
        <v>182787285636</v>
      </c>
      <c r="AJ18" s="4"/>
      <c r="AK18" s="8">
        <v>2.7513676803565108E-2</v>
      </c>
    </row>
    <row r="19" spans="1:37">
      <c r="A19" s="1" t="s">
        <v>49</v>
      </c>
      <c r="C19" s="4" t="s">
        <v>24</v>
      </c>
      <c r="D19" s="4"/>
      <c r="E19" s="4" t="s">
        <v>24</v>
      </c>
      <c r="F19" s="4"/>
      <c r="G19" s="4" t="s">
        <v>50</v>
      </c>
      <c r="H19" s="4"/>
      <c r="I19" s="4" t="s">
        <v>51</v>
      </c>
      <c r="J19" s="4"/>
      <c r="K19" s="6">
        <v>0</v>
      </c>
      <c r="L19" s="4"/>
      <c r="M19" s="6">
        <v>0</v>
      </c>
      <c r="N19" s="4"/>
      <c r="O19" s="6">
        <v>0</v>
      </c>
      <c r="P19" s="4"/>
      <c r="Q19" s="6">
        <v>0</v>
      </c>
      <c r="R19" s="4"/>
      <c r="S19" s="6">
        <v>0</v>
      </c>
      <c r="T19" s="4"/>
      <c r="U19" s="6">
        <v>23900</v>
      </c>
      <c r="V19" s="4"/>
      <c r="W19" s="6">
        <v>14460324496</v>
      </c>
      <c r="X19" s="4"/>
      <c r="Y19" s="6">
        <v>0</v>
      </c>
      <c r="Z19" s="4"/>
      <c r="AA19" s="6">
        <v>0</v>
      </c>
      <c r="AB19" s="6"/>
      <c r="AC19" s="6">
        <v>23900</v>
      </c>
      <c r="AD19" s="4"/>
      <c r="AE19" s="6">
        <v>609150</v>
      </c>
      <c r="AF19" s="4"/>
      <c r="AG19" s="6">
        <v>14460324496</v>
      </c>
      <c r="AH19" s="4"/>
      <c r="AI19" s="6">
        <v>14557574900</v>
      </c>
      <c r="AJ19" s="4"/>
      <c r="AK19" s="8">
        <v>2.1912487482302579E-3</v>
      </c>
    </row>
    <row r="20" spans="1:37">
      <c r="A20" s="1" t="s">
        <v>52</v>
      </c>
      <c r="C20" s="4" t="s">
        <v>24</v>
      </c>
      <c r="D20" s="4"/>
      <c r="E20" s="4" t="s">
        <v>24</v>
      </c>
      <c r="F20" s="4"/>
      <c r="G20" s="4" t="s">
        <v>53</v>
      </c>
      <c r="H20" s="4"/>
      <c r="I20" s="4" t="s">
        <v>54</v>
      </c>
      <c r="J20" s="4"/>
      <c r="K20" s="6">
        <v>0</v>
      </c>
      <c r="L20" s="4"/>
      <c r="M20" s="6">
        <v>0</v>
      </c>
      <c r="N20" s="4"/>
      <c r="O20" s="6">
        <v>0</v>
      </c>
      <c r="P20" s="4"/>
      <c r="Q20" s="6">
        <v>0</v>
      </c>
      <c r="R20" s="4"/>
      <c r="S20" s="6">
        <v>0</v>
      </c>
      <c r="T20" s="4"/>
      <c r="U20" s="6">
        <v>290000</v>
      </c>
      <c r="V20" s="4"/>
      <c r="W20" s="6">
        <v>249410308750</v>
      </c>
      <c r="X20" s="4"/>
      <c r="Y20" s="6">
        <v>0</v>
      </c>
      <c r="Z20" s="4"/>
      <c r="AA20" s="6">
        <v>0</v>
      </c>
      <c r="AB20" s="6"/>
      <c r="AC20" s="6">
        <v>290000</v>
      </c>
      <c r="AD20" s="4"/>
      <c r="AE20" s="6">
        <v>867179</v>
      </c>
      <c r="AF20" s="4"/>
      <c r="AG20" s="6">
        <v>249410308750</v>
      </c>
      <c r="AH20" s="4"/>
      <c r="AI20" s="6">
        <v>251462734504</v>
      </c>
      <c r="AJ20" s="4"/>
      <c r="AK20" s="8">
        <v>3.7850906211614112E-2</v>
      </c>
    </row>
    <row r="21" spans="1:37">
      <c r="A21" s="1" t="s">
        <v>55</v>
      </c>
      <c r="C21" s="4" t="s">
        <v>24</v>
      </c>
      <c r="D21" s="4"/>
      <c r="E21" s="4" t="s">
        <v>24</v>
      </c>
      <c r="F21" s="4"/>
      <c r="G21" s="4" t="s">
        <v>56</v>
      </c>
      <c r="H21" s="4"/>
      <c r="I21" s="4" t="s">
        <v>57</v>
      </c>
      <c r="J21" s="4"/>
      <c r="K21" s="6">
        <v>0</v>
      </c>
      <c r="L21" s="4"/>
      <c r="M21" s="6">
        <v>0</v>
      </c>
      <c r="N21" s="4"/>
      <c r="O21" s="6">
        <v>0</v>
      </c>
      <c r="P21" s="4"/>
      <c r="Q21" s="6">
        <v>0</v>
      </c>
      <c r="R21" s="4"/>
      <c r="S21" s="6">
        <v>0</v>
      </c>
      <c r="T21" s="4"/>
      <c r="U21" s="6">
        <v>20000</v>
      </c>
      <c r="V21" s="4"/>
      <c r="W21" s="6">
        <v>16868996152</v>
      </c>
      <c r="X21" s="4"/>
      <c r="Y21" s="6">
        <v>0</v>
      </c>
      <c r="Z21" s="4"/>
      <c r="AA21" s="6">
        <v>0</v>
      </c>
      <c r="AB21" s="6"/>
      <c r="AC21" s="6">
        <v>20000</v>
      </c>
      <c r="AD21" s="4"/>
      <c r="AE21" s="6">
        <v>857073</v>
      </c>
      <c r="AF21" s="4"/>
      <c r="AG21" s="6">
        <v>16868996152</v>
      </c>
      <c r="AH21" s="4"/>
      <c r="AI21" s="6">
        <v>17140152963</v>
      </c>
      <c r="AJ21" s="4"/>
      <c r="AK21" s="8">
        <v>2.5799859511386677E-3</v>
      </c>
    </row>
    <row r="22" spans="1:37">
      <c r="A22" s="1" t="s">
        <v>58</v>
      </c>
      <c r="C22" s="4" t="s">
        <v>24</v>
      </c>
      <c r="D22" s="4"/>
      <c r="E22" s="4" t="s">
        <v>24</v>
      </c>
      <c r="F22" s="4"/>
      <c r="G22" s="4" t="s">
        <v>59</v>
      </c>
      <c r="H22" s="4"/>
      <c r="I22" s="4" t="s">
        <v>60</v>
      </c>
      <c r="J22" s="4"/>
      <c r="K22" s="6">
        <v>0</v>
      </c>
      <c r="L22" s="4"/>
      <c r="M22" s="6">
        <v>0</v>
      </c>
      <c r="N22" s="4"/>
      <c r="O22" s="6">
        <v>0</v>
      </c>
      <c r="P22" s="4"/>
      <c r="Q22" s="6">
        <v>0</v>
      </c>
      <c r="R22" s="4"/>
      <c r="S22" s="6">
        <v>0</v>
      </c>
      <c r="T22" s="4"/>
      <c r="U22" s="6">
        <v>793279</v>
      </c>
      <c r="V22" s="4"/>
      <c r="W22" s="6">
        <v>608765508589</v>
      </c>
      <c r="X22" s="4"/>
      <c r="Y22" s="6">
        <v>0</v>
      </c>
      <c r="Z22" s="4"/>
      <c r="AA22" s="6">
        <v>0</v>
      </c>
      <c r="AB22" s="6"/>
      <c r="AC22" s="6">
        <v>793279</v>
      </c>
      <c r="AD22" s="4"/>
      <c r="AE22" s="6">
        <v>778256</v>
      </c>
      <c r="AF22" s="4"/>
      <c r="AG22" s="6">
        <v>608765508588</v>
      </c>
      <c r="AH22" s="4"/>
      <c r="AI22" s="6">
        <v>617327066645</v>
      </c>
      <c r="AJ22" s="4"/>
      <c r="AK22" s="8">
        <v>9.2921875472164892E-2</v>
      </c>
    </row>
    <row r="23" spans="1:37">
      <c r="A23" s="1" t="s">
        <v>61</v>
      </c>
      <c r="C23" s="4" t="s">
        <v>24</v>
      </c>
      <c r="D23" s="4"/>
      <c r="E23" s="4" t="s">
        <v>24</v>
      </c>
      <c r="F23" s="4"/>
      <c r="G23" s="4" t="s">
        <v>62</v>
      </c>
      <c r="H23" s="4"/>
      <c r="I23" s="4" t="s">
        <v>60</v>
      </c>
      <c r="J23" s="4"/>
      <c r="K23" s="6">
        <v>0</v>
      </c>
      <c r="L23" s="4"/>
      <c r="M23" s="6">
        <v>0</v>
      </c>
      <c r="N23" s="4"/>
      <c r="O23" s="6">
        <v>0</v>
      </c>
      <c r="P23" s="4"/>
      <c r="Q23" s="6">
        <v>0</v>
      </c>
      <c r="R23" s="4"/>
      <c r="S23" s="6">
        <v>0</v>
      </c>
      <c r="T23" s="4"/>
      <c r="U23" s="6">
        <v>88700</v>
      </c>
      <c r="V23" s="4"/>
      <c r="W23" s="6">
        <v>68217283163</v>
      </c>
      <c r="X23" s="4"/>
      <c r="Y23" s="6">
        <v>0</v>
      </c>
      <c r="Z23" s="4"/>
      <c r="AA23" s="6">
        <v>0</v>
      </c>
      <c r="AB23" s="6"/>
      <c r="AC23" s="6">
        <v>88700</v>
      </c>
      <c r="AD23" s="4"/>
      <c r="AE23" s="6">
        <v>784000</v>
      </c>
      <c r="AF23" s="4"/>
      <c r="AG23" s="6">
        <v>68217283163</v>
      </c>
      <c r="AH23" s="4"/>
      <c r="AI23" s="6">
        <v>69535497514</v>
      </c>
      <c r="AJ23" s="4"/>
      <c r="AK23" s="8">
        <v>1.0466686445495858E-2</v>
      </c>
    </row>
    <row r="24" spans="1:37">
      <c r="A24" s="1" t="s">
        <v>63</v>
      </c>
      <c r="C24" s="4" t="s">
        <v>24</v>
      </c>
      <c r="D24" s="4"/>
      <c r="E24" s="4" t="s">
        <v>24</v>
      </c>
      <c r="F24" s="4"/>
      <c r="G24" s="4" t="s">
        <v>64</v>
      </c>
      <c r="H24" s="4"/>
      <c r="I24" s="4" t="s">
        <v>65</v>
      </c>
      <c r="J24" s="4"/>
      <c r="K24" s="6">
        <v>0</v>
      </c>
      <c r="L24" s="4"/>
      <c r="M24" s="6">
        <v>0</v>
      </c>
      <c r="N24" s="4"/>
      <c r="O24" s="6">
        <v>0</v>
      </c>
      <c r="P24" s="4"/>
      <c r="Q24" s="6">
        <v>0</v>
      </c>
      <c r="R24" s="4"/>
      <c r="S24" s="6">
        <v>0</v>
      </c>
      <c r="T24" s="4"/>
      <c r="U24" s="6">
        <v>400</v>
      </c>
      <c r="V24" s="4"/>
      <c r="W24" s="6">
        <v>337261710</v>
      </c>
      <c r="X24" s="4"/>
      <c r="Y24" s="6">
        <v>0</v>
      </c>
      <c r="Z24" s="4"/>
      <c r="AA24" s="6">
        <v>0</v>
      </c>
      <c r="AB24" s="6"/>
      <c r="AC24" s="6">
        <v>400</v>
      </c>
      <c r="AD24" s="4"/>
      <c r="AE24" s="6">
        <v>859890</v>
      </c>
      <c r="AF24" s="4"/>
      <c r="AG24" s="6">
        <v>337261710</v>
      </c>
      <c r="AH24" s="4"/>
      <c r="AI24" s="6">
        <v>343929773</v>
      </c>
      <c r="AJ24" s="4"/>
      <c r="AK24" s="8">
        <v>5.1769315270043143E-5</v>
      </c>
    </row>
    <row r="25" spans="1:37">
      <c r="A25" s="1" t="s">
        <v>66</v>
      </c>
      <c r="C25" s="4" t="s">
        <v>24</v>
      </c>
      <c r="D25" s="4"/>
      <c r="E25" s="4" t="s">
        <v>24</v>
      </c>
      <c r="F25" s="4"/>
      <c r="G25" s="4" t="s">
        <v>67</v>
      </c>
      <c r="H25" s="4"/>
      <c r="I25" s="4" t="s">
        <v>68</v>
      </c>
      <c r="J25" s="4"/>
      <c r="K25" s="6">
        <v>0</v>
      </c>
      <c r="L25" s="4"/>
      <c r="M25" s="6">
        <v>0</v>
      </c>
      <c r="N25" s="4"/>
      <c r="O25" s="6">
        <v>0</v>
      </c>
      <c r="P25" s="4"/>
      <c r="Q25" s="6">
        <v>0</v>
      </c>
      <c r="R25" s="4"/>
      <c r="S25" s="6">
        <v>0</v>
      </c>
      <c r="T25" s="4"/>
      <c r="U25" s="6">
        <v>475627</v>
      </c>
      <c r="V25" s="4"/>
      <c r="W25" s="6">
        <v>370412363692</v>
      </c>
      <c r="X25" s="4"/>
      <c r="Y25" s="6">
        <v>0</v>
      </c>
      <c r="Z25" s="4"/>
      <c r="AA25" s="6">
        <v>0</v>
      </c>
      <c r="AB25" s="6"/>
      <c r="AC25" s="6">
        <v>475627</v>
      </c>
      <c r="AD25" s="4"/>
      <c r="AE25" s="6">
        <v>790921</v>
      </c>
      <c r="AF25" s="4"/>
      <c r="AG25" s="6">
        <v>370412363692</v>
      </c>
      <c r="AH25" s="4"/>
      <c r="AI25" s="6">
        <v>376154698484</v>
      </c>
      <c r="AJ25" s="4"/>
      <c r="AK25" s="8">
        <v>5.6619905297138132E-2</v>
      </c>
    </row>
    <row r="26" spans="1:37">
      <c r="A26" s="1" t="s">
        <v>69</v>
      </c>
      <c r="C26" s="4" t="s">
        <v>24</v>
      </c>
      <c r="D26" s="4"/>
      <c r="E26" s="4" t="s">
        <v>24</v>
      </c>
      <c r="F26" s="4"/>
      <c r="G26" s="4" t="s">
        <v>70</v>
      </c>
      <c r="H26" s="4"/>
      <c r="I26" s="4" t="s">
        <v>71</v>
      </c>
      <c r="J26" s="4"/>
      <c r="K26" s="6">
        <v>0</v>
      </c>
      <c r="L26" s="4"/>
      <c r="M26" s="6">
        <v>0</v>
      </c>
      <c r="N26" s="4"/>
      <c r="O26" s="6">
        <v>0</v>
      </c>
      <c r="P26" s="4"/>
      <c r="Q26" s="6">
        <v>0</v>
      </c>
      <c r="R26" s="4"/>
      <c r="S26" s="6">
        <v>0</v>
      </c>
      <c r="T26" s="4"/>
      <c r="U26" s="6">
        <v>15000</v>
      </c>
      <c r="V26" s="4"/>
      <c r="W26" s="6">
        <v>11203370179</v>
      </c>
      <c r="X26" s="4"/>
      <c r="Y26" s="6">
        <v>0</v>
      </c>
      <c r="Z26" s="4"/>
      <c r="AA26" s="6">
        <v>0</v>
      </c>
      <c r="AB26" s="6"/>
      <c r="AC26" s="6">
        <v>15000</v>
      </c>
      <c r="AD26" s="4"/>
      <c r="AE26" s="6">
        <v>756938</v>
      </c>
      <c r="AF26" s="4"/>
      <c r="AG26" s="6">
        <v>11203370179</v>
      </c>
      <c r="AH26" s="4"/>
      <c r="AI26" s="6">
        <v>11353204252</v>
      </c>
      <c r="AJ26" s="4"/>
      <c r="AK26" s="8">
        <v>1.7089175069672795E-3</v>
      </c>
    </row>
    <row r="27" spans="1:37">
      <c r="A27" s="1" t="s">
        <v>72</v>
      </c>
      <c r="C27" s="4" t="s">
        <v>24</v>
      </c>
      <c r="D27" s="4"/>
      <c r="E27" s="4" t="s">
        <v>24</v>
      </c>
      <c r="F27" s="4"/>
      <c r="G27" s="4" t="s">
        <v>73</v>
      </c>
      <c r="H27" s="4"/>
      <c r="I27" s="4" t="s">
        <v>74</v>
      </c>
      <c r="J27" s="4"/>
      <c r="K27" s="6">
        <v>0</v>
      </c>
      <c r="L27" s="4"/>
      <c r="M27" s="6">
        <v>0</v>
      </c>
      <c r="N27" s="4"/>
      <c r="O27" s="6">
        <v>0</v>
      </c>
      <c r="P27" s="4"/>
      <c r="Q27" s="6">
        <v>0</v>
      </c>
      <c r="R27" s="4"/>
      <c r="S27" s="6">
        <v>0</v>
      </c>
      <c r="T27" s="4"/>
      <c r="U27" s="6">
        <v>582432</v>
      </c>
      <c r="V27" s="4"/>
      <c r="W27" s="6">
        <v>469193056525</v>
      </c>
      <c r="X27" s="4"/>
      <c r="Y27" s="6">
        <v>106200</v>
      </c>
      <c r="Z27" s="4"/>
      <c r="AA27" s="6">
        <v>87028678154</v>
      </c>
      <c r="AB27" s="6"/>
      <c r="AC27" s="6">
        <v>476232</v>
      </c>
      <c r="AD27" s="4"/>
      <c r="AE27" s="6">
        <v>817344</v>
      </c>
      <c r="AF27" s="4"/>
      <c r="AG27" s="6">
        <v>383640918931</v>
      </c>
      <c r="AH27" s="4"/>
      <c r="AI27" s="6">
        <v>389215687848</v>
      </c>
      <c r="AJ27" s="4"/>
      <c r="AK27" s="8">
        <v>5.8585883613657991E-2</v>
      </c>
    </row>
    <row r="28" spans="1:37">
      <c r="A28" s="1" t="s">
        <v>75</v>
      </c>
      <c r="C28" s="4" t="s">
        <v>24</v>
      </c>
      <c r="D28" s="4"/>
      <c r="E28" s="4" t="s">
        <v>24</v>
      </c>
      <c r="F28" s="4"/>
      <c r="G28" s="4" t="s">
        <v>76</v>
      </c>
      <c r="H28" s="4"/>
      <c r="I28" s="4" t="s">
        <v>77</v>
      </c>
      <c r="J28" s="4"/>
      <c r="K28" s="6">
        <v>0</v>
      </c>
      <c r="L28" s="4"/>
      <c r="M28" s="6">
        <v>0</v>
      </c>
      <c r="N28" s="4"/>
      <c r="O28" s="6">
        <v>0</v>
      </c>
      <c r="P28" s="4"/>
      <c r="Q28" s="6">
        <v>0</v>
      </c>
      <c r="R28" s="4"/>
      <c r="S28" s="6">
        <v>0</v>
      </c>
      <c r="T28" s="4"/>
      <c r="U28" s="6">
        <v>20100</v>
      </c>
      <c r="V28" s="4"/>
      <c r="W28" s="6">
        <v>17213027389</v>
      </c>
      <c r="X28" s="4"/>
      <c r="Y28" s="6">
        <v>0</v>
      </c>
      <c r="Z28" s="4"/>
      <c r="AA28" s="6">
        <v>0</v>
      </c>
      <c r="AB28" s="6"/>
      <c r="AC28" s="6">
        <v>20100</v>
      </c>
      <c r="AD28" s="4"/>
      <c r="AE28" s="6">
        <v>869819</v>
      </c>
      <c r="AF28" s="4"/>
      <c r="AG28" s="6">
        <v>17213027389</v>
      </c>
      <c r="AH28" s="4"/>
      <c r="AI28" s="6">
        <v>17482028793</v>
      </c>
      <c r="AJ28" s="4"/>
      <c r="AK28" s="8">
        <v>2.6314461009015024E-3</v>
      </c>
    </row>
    <row r="29" spans="1:37">
      <c r="A29" s="1" t="s">
        <v>78</v>
      </c>
      <c r="C29" s="4" t="s">
        <v>24</v>
      </c>
      <c r="D29" s="4"/>
      <c r="E29" s="4" t="s">
        <v>24</v>
      </c>
      <c r="F29" s="4"/>
      <c r="G29" s="4" t="s">
        <v>79</v>
      </c>
      <c r="H29" s="4"/>
      <c r="I29" s="4" t="s">
        <v>80</v>
      </c>
      <c r="J29" s="4"/>
      <c r="K29" s="6">
        <v>0</v>
      </c>
      <c r="L29" s="4"/>
      <c r="M29" s="6">
        <v>0</v>
      </c>
      <c r="N29" s="4"/>
      <c r="O29" s="6">
        <v>0</v>
      </c>
      <c r="P29" s="4"/>
      <c r="Q29" s="6">
        <v>0</v>
      </c>
      <c r="R29" s="4"/>
      <c r="S29" s="6">
        <v>0</v>
      </c>
      <c r="T29" s="4"/>
      <c r="U29" s="6">
        <v>822479</v>
      </c>
      <c r="V29" s="4"/>
      <c r="W29" s="6">
        <v>677380327400</v>
      </c>
      <c r="X29" s="4"/>
      <c r="Y29" s="6">
        <v>0</v>
      </c>
      <c r="Z29" s="4"/>
      <c r="AA29" s="6">
        <v>0</v>
      </c>
      <c r="AB29" s="6"/>
      <c r="AC29" s="6">
        <v>822479</v>
      </c>
      <c r="AD29" s="4"/>
      <c r="AE29" s="6">
        <v>834937</v>
      </c>
      <c r="AF29" s="4"/>
      <c r="AG29" s="6">
        <v>677380327400</v>
      </c>
      <c r="AH29" s="4"/>
      <c r="AI29" s="6">
        <v>686665786564</v>
      </c>
      <c r="AJ29" s="4"/>
      <c r="AK29" s="8">
        <v>0.10335894237857643</v>
      </c>
    </row>
    <row r="30" spans="1:37">
      <c r="A30" s="1" t="s">
        <v>81</v>
      </c>
      <c r="C30" s="4" t="s">
        <v>24</v>
      </c>
      <c r="D30" s="4"/>
      <c r="E30" s="4" t="s">
        <v>24</v>
      </c>
      <c r="F30" s="4"/>
      <c r="G30" s="4" t="s">
        <v>82</v>
      </c>
      <c r="H30" s="4"/>
      <c r="I30" s="4" t="s">
        <v>83</v>
      </c>
      <c r="J30" s="4"/>
      <c r="K30" s="6">
        <v>0</v>
      </c>
      <c r="L30" s="4"/>
      <c r="M30" s="6">
        <v>0</v>
      </c>
      <c r="N30" s="4"/>
      <c r="O30" s="6">
        <v>0</v>
      </c>
      <c r="P30" s="4"/>
      <c r="Q30" s="6">
        <v>0</v>
      </c>
      <c r="R30" s="4"/>
      <c r="S30" s="6">
        <v>0</v>
      </c>
      <c r="T30" s="4"/>
      <c r="U30" s="6">
        <v>7900</v>
      </c>
      <c r="V30" s="4"/>
      <c r="W30" s="6">
        <v>6166025120</v>
      </c>
      <c r="X30" s="4"/>
      <c r="Y30" s="6">
        <v>0</v>
      </c>
      <c r="Z30" s="4"/>
      <c r="AA30" s="6">
        <v>0</v>
      </c>
      <c r="AB30" s="6"/>
      <c r="AC30" s="6">
        <v>7900</v>
      </c>
      <c r="AD30" s="4"/>
      <c r="AE30" s="6">
        <v>789902</v>
      </c>
      <c r="AF30" s="4"/>
      <c r="AG30" s="6">
        <v>6166025120</v>
      </c>
      <c r="AH30" s="4"/>
      <c r="AI30" s="6">
        <v>6239749982</v>
      </c>
      <c r="AJ30" s="4"/>
      <c r="AK30" s="8">
        <v>9.3922541571998201E-4</v>
      </c>
    </row>
    <row r="31" spans="1:37">
      <c r="A31" s="1" t="s">
        <v>84</v>
      </c>
      <c r="C31" s="4" t="s">
        <v>24</v>
      </c>
      <c r="D31" s="4"/>
      <c r="E31" s="4" t="s">
        <v>24</v>
      </c>
      <c r="F31" s="4"/>
      <c r="G31" s="4" t="s">
        <v>85</v>
      </c>
      <c r="H31" s="4"/>
      <c r="I31" s="4" t="s">
        <v>86</v>
      </c>
      <c r="J31" s="4"/>
      <c r="K31" s="6">
        <v>0</v>
      </c>
      <c r="L31" s="4"/>
      <c r="M31" s="6">
        <v>0</v>
      </c>
      <c r="N31" s="4"/>
      <c r="O31" s="6">
        <v>0</v>
      </c>
      <c r="P31" s="4"/>
      <c r="Q31" s="6">
        <v>0</v>
      </c>
      <c r="R31" s="4"/>
      <c r="S31" s="6">
        <v>0</v>
      </c>
      <c r="T31" s="4"/>
      <c r="U31" s="6">
        <v>151210</v>
      </c>
      <c r="V31" s="4"/>
      <c r="W31" s="6">
        <v>136249553757</v>
      </c>
      <c r="X31" s="4"/>
      <c r="Y31" s="6">
        <v>0</v>
      </c>
      <c r="Z31" s="4"/>
      <c r="AA31" s="6">
        <v>0</v>
      </c>
      <c r="AB31" s="6"/>
      <c r="AC31" s="6">
        <v>151210</v>
      </c>
      <c r="AD31" s="4"/>
      <c r="AE31" s="6">
        <v>917410</v>
      </c>
      <c r="AF31" s="4"/>
      <c r="AG31" s="6">
        <v>136249553757</v>
      </c>
      <c r="AH31" s="4"/>
      <c r="AI31" s="6">
        <v>138710988580</v>
      </c>
      <c r="AJ31" s="4"/>
      <c r="AK31" s="8">
        <v>2.0879183667583699E-2</v>
      </c>
    </row>
    <row r="32" spans="1:37">
      <c r="A32" s="1" t="s">
        <v>87</v>
      </c>
      <c r="C32" s="4" t="s">
        <v>24</v>
      </c>
      <c r="D32" s="4"/>
      <c r="E32" s="4" t="s">
        <v>24</v>
      </c>
      <c r="F32" s="4"/>
      <c r="G32" s="4" t="s">
        <v>88</v>
      </c>
      <c r="H32" s="4"/>
      <c r="I32" s="4" t="s">
        <v>89</v>
      </c>
      <c r="J32" s="4"/>
      <c r="K32" s="6">
        <v>17</v>
      </c>
      <c r="L32" s="4"/>
      <c r="M32" s="6">
        <v>17</v>
      </c>
      <c r="N32" s="4"/>
      <c r="O32" s="6">
        <v>0</v>
      </c>
      <c r="P32" s="4"/>
      <c r="Q32" s="6">
        <v>0</v>
      </c>
      <c r="R32" s="4"/>
      <c r="S32" s="6">
        <v>0</v>
      </c>
      <c r="T32" s="4"/>
      <c r="U32" s="6">
        <v>1940000</v>
      </c>
      <c r="V32" s="4"/>
      <c r="W32" s="6">
        <v>1809229080000</v>
      </c>
      <c r="X32" s="4"/>
      <c r="Y32" s="6">
        <v>1000000</v>
      </c>
      <c r="Z32" s="4"/>
      <c r="AA32" s="6">
        <v>945326250000</v>
      </c>
      <c r="AB32" s="6"/>
      <c r="AC32" s="6">
        <v>940000</v>
      </c>
      <c r="AD32" s="4"/>
      <c r="AE32" s="6">
        <v>930293</v>
      </c>
      <c r="AF32" s="4"/>
      <c r="AG32" s="6">
        <v>876636770722</v>
      </c>
      <c r="AH32" s="4"/>
      <c r="AI32" s="6">
        <v>874408741249</v>
      </c>
      <c r="AJ32" s="4"/>
      <c r="AK32" s="8">
        <v>0.13161856098047395</v>
      </c>
    </row>
    <row r="33" spans="1:37">
      <c r="A33" s="1" t="s">
        <v>90</v>
      </c>
      <c r="C33" s="4" t="s">
        <v>24</v>
      </c>
      <c r="D33" s="4"/>
      <c r="E33" s="4" t="s">
        <v>24</v>
      </c>
      <c r="F33" s="4"/>
      <c r="G33" s="4" t="s">
        <v>91</v>
      </c>
      <c r="H33" s="4"/>
      <c r="I33" s="4" t="s">
        <v>92</v>
      </c>
      <c r="J33" s="4"/>
      <c r="K33" s="6">
        <v>18</v>
      </c>
      <c r="L33" s="4"/>
      <c r="M33" s="6">
        <v>18</v>
      </c>
      <c r="N33" s="4"/>
      <c r="O33" s="6">
        <v>0</v>
      </c>
      <c r="P33" s="4"/>
      <c r="Q33" s="6">
        <v>0</v>
      </c>
      <c r="R33" s="4"/>
      <c r="S33" s="6">
        <v>0</v>
      </c>
      <c r="T33" s="4"/>
      <c r="U33" s="6">
        <v>2184000</v>
      </c>
      <c r="V33" s="4"/>
      <c r="W33" s="6">
        <v>2087534065830</v>
      </c>
      <c r="X33" s="4"/>
      <c r="Y33" s="6">
        <v>0</v>
      </c>
      <c r="Z33" s="4"/>
      <c r="AA33" s="6">
        <v>0</v>
      </c>
      <c r="AB33" s="6"/>
      <c r="AC33" s="6">
        <v>2184000</v>
      </c>
      <c r="AD33" s="4"/>
      <c r="AE33" s="6">
        <v>946301</v>
      </c>
      <c r="AF33" s="4"/>
      <c r="AG33" s="6">
        <v>2087534065830</v>
      </c>
      <c r="AH33" s="4"/>
      <c r="AI33" s="6">
        <v>2066563796494</v>
      </c>
      <c r="AJ33" s="4"/>
      <c r="AK33" s="8">
        <v>0.31106522640700596</v>
      </c>
    </row>
    <row r="34" spans="1:37" ht="24.75" thickBot="1">
      <c r="Q34" s="10">
        <f>SUM(Q9:Q33)</f>
        <v>0</v>
      </c>
      <c r="R34" s="4"/>
      <c r="S34" s="10">
        <f>SUM(S9:S33)</f>
        <v>0</v>
      </c>
      <c r="T34" s="4"/>
      <c r="U34" s="4"/>
      <c r="V34" s="4"/>
      <c r="W34" s="10">
        <f>SUM(SUM(W9:W33))</f>
        <v>7403747379706</v>
      </c>
      <c r="X34" s="4"/>
      <c r="Y34" s="4"/>
      <c r="Z34" s="4"/>
      <c r="AA34" s="10">
        <f>SUM(AA9:AA33)</f>
        <v>1032354928154</v>
      </c>
      <c r="AB34" s="6"/>
      <c r="AC34" s="4"/>
      <c r="AD34" s="4"/>
      <c r="AE34" s="4"/>
      <c r="AF34" s="4"/>
      <c r="AG34" s="10">
        <f>SUM(AG9:AG33)</f>
        <v>6385602932815</v>
      </c>
      <c r="AH34" s="4"/>
      <c r="AI34" s="10">
        <f>SUM(AI9:AI33)</f>
        <v>6411588720621</v>
      </c>
      <c r="AK34" s="9">
        <f>SUM(AK9:AK33)</f>
        <v>0.96509108520733133</v>
      </c>
    </row>
    <row r="35" spans="1:37" ht="24.75" thickTop="1">
      <c r="AG35" s="6"/>
      <c r="AH35" s="4"/>
      <c r="AI35" s="6"/>
    </row>
    <row r="36" spans="1:37">
      <c r="AK36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1"/>
  <sheetViews>
    <sheetView rightToLeft="1" workbookViewId="0">
      <selection activeCell="G22" sqref="G22"/>
    </sheetView>
  </sheetViews>
  <sheetFormatPr defaultRowHeight="24"/>
  <cols>
    <col min="1" max="1" width="32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3" ht="24.75">
      <c r="A6" s="16" t="s">
        <v>3</v>
      </c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  <c r="M6" s="17" t="s">
        <v>6</v>
      </c>
    </row>
    <row r="7" spans="1:13" ht="24.75">
      <c r="A7" s="17" t="s">
        <v>3</v>
      </c>
      <c r="C7" s="17" t="s">
        <v>7</v>
      </c>
      <c r="E7" s="17" t="s">
        <v>93</v>
      </c>
      <c r="G7" s="17" t="s">
        <v>94</v>
      </c>
      <c r="I7" s="17" t="s">
        <v>95</v>
      </c>
      <c r="K7" s="17" t="s">
        <v>96</v>
      </c>
      <c r="M7" s="17" t="s">
        <v>97</v>
      </c>
    </row>
    <row r="8" spans="1:13">
      <c r="A8" s="1" t="s">
        <v>81</v>
      </c>
      <c r="C8" s="6">
        <v>7900</v>
      </c>
      <c r="D8" s="4"/>
      <c r="E8" s="6">
        <v>792000</v>
      </c>
      <c r="F8" s="4"/>
      <c r="G8" s="6">
        <v>789902</v>
      </c>
      <c r="H8" s="4"/>
      <c r="I8" s="8">
        <f>(E8-G8)/E8</f>
        <v>2.648989898989899E-3</v>
      </c>
      <c r="J8" s="4"/>
      <c r="K8" s="6">
        <v>6240225800</v>
      </c>
      <c r="L8" s="4"/>
      <c r="M8" s="4" t="s">
        <v>133</v>
      </c>
    </row>
    <row r="9" spans="1:13">
      <c r="A9" s="1" t="s">
        <v>84</v>
      </c>
      <c r="C9" s="6">
        <v>151210</v>
      </c>
      <c r="D9" s="4"/>
      <c r="E9" s="6">
        <v>918960</v>
      </c>
      <c r="F9" s="4"/>
      <c r="G9" s="6">
        <v>917410</v>
      </c>
      <c r="H9" s="4"/>
      <c r="I9" s="8">
        <f t="shared" ref="I9:I19" si="0">(E9-G9)/E9</f>
        <v>1.6866893009488987E-3</v>
      </c>
      <c r="J9" s="4"/>
      <c r="K9" s="6">
        <v>138721566100</v>
      </c>
      <c r="L9" s="4"/>
      <c r="M9" s="4" t="s">
        <v>133</v>
      </c>
    </row>
    <row r="10" spans="1:13">
      <c r="A10" s="1" t="s">
        <v>72</v>
      </c>
      <c r="C10" s="6">
        <v>476232</v>
      </c>
      <c r="D10" s="4"/>
      <c r="E10" s="6">
        <v>820100</v>
      </c>
      <c r="F10" s="4"/>
      <c r="G10" s="6">
        <v>817344</v>
      </c>
      <c r="H10" s="4"/>
      <c r="I10" s="8">
        <f t="shared" si="0"/>
        <v>3.3605657846604072E-3</v>
      </c>
      <c r="J10" s="4"/>
      <c r="K10" s="6">
        <v>389245367808</v>
      </c>
      <c r="L10" s="4"/>
      <c r="M10" s="4" t="s">
        <v>133</v>
      </c>
    </row>
    <row r="11" spans="1:13">
      <c r="A11" s="1" t="s">
        <v>75</v>
      </c>
      <c r="C11" s="6">
        <v>20100</v>
      </c>
      <c r="D11" s="4"/>
      <c r="E11" s="6">
        <v>869000</v>
      </c>
      <c r="F11" s="4"/>
      <c r="G11" s="6">
        <v>869819</v>
      </c>
      <c r="H11" s="4"/>
      <c r="I11" s="8">
        <f t="shared" si="0"/>
        <v>-9.424626006904488E-4</v>
      </c>
      <c r="J11" s="4"/>
      <c r="K11" s="6">
        <v>17483361900</v>
      </c>
      <c r="L11" s="4"/>
      <c r="M11" s="4" t="s">
        <v>133</v>
      </c>
    </row>
    <row r="12" spans="1:13">
      <c r="A12" s="1" t="s">
        <v>55</v>
      </c>
      <c r="C12" s="6">
        <v>20000</v>
      </c>
      <c r="D12" s="4"/>
      <c r="E12" s="6">
        <v>857490</v>
      </c>
      <c r="F12" s="4"/>
      <c r="G12" s="6">
        <v>857073</v>
      </c>
      <c r="H12" s="4"/>
      <c r="I12" s="8">
        <f t="shared" si="0"/>
        <v>4.8630304726585735E-4</v>
      </c>
      <c r="J12" s="4"/>
      <c r="K12" s="6">
        <v>17141460000</v>
      </c>
      <c r="L12" s="4"/>
      <c r="M12" s="4" t="s">
        <v>133</v>
      </c>
    </row>
    <row r="13" spans="1:13">
      <c r="A13" s="1" t="s">
        <v>66</v>
      </c>
      <c r="C13" s="6">
        <v>475627</v>
      </c>
      <c r="D13" s="4"/>
      <c r="E13" s="6">
        <v>793310</v>
      </c>
      <c r="F13" s="4"/>
      <c r="G13" s="6">
        <v>790921</v>
      </c>
      <c r="H13" s="4"/>
      <c r="I13" s="8">
        <f t="shared" si="0"/>
        <v>3.0114331093771666E-3</v>
      </c>
      <c r="J13" s="4"/>
      <c r="K13" s="6">
        <v>376183382467</v>
      </c>
      <c r="L13" s="4"/>
      <c r="M13" s="4" t="s">
        <v>133</v>
      </c>
    </row>
    <row r="14" spans="1:13">
      <c r="A14" s="1" t="s">
        <v>58</v>
      </c>
      <c r="C14" s="6">
        <v>793279</v>
      </c>
      <c r="D14" s="4"/>
      <c r="E14" s="6">
        <v>780000</v>
      </c>
      <c r="F14" s="4"/>
      <c r="G14" s="6">
        <v>778256</v>
      </c>
      <c r="H14" s="4"/>
      <c r="I14" s="8">
        <f t="shared" si="0"/>
        <v>2.2358974358974359E-3</v>
      </c>
      <c r="J14" s="4"/>
      <c r="K14" s="6">
        <v>617374141424</v>
      </c>
      <c r="L14" s="4"/>
      <c r="M14" s="4" t="s">
        <v>133</v>
      </c>
    </row>
    <row r="15" spans="1:13">
      <c r="A15" s="1" t="s">
        <v>69</v>
      </c>
      <c r="C15" s="6">
        <v>15000</v>
      </c>
      <c r="D15" s="4"/>
      <c r="E15" s="6">
        <v>763100</v>
      </c>
      <c r="F15" s="4"/>
      <c r="G15" s="6">
        <v>756938</v>
      </c>
      <c r="H15" s="4"/>
      <c r="I15" s="8">
        <f t="shared" si="0"/>
        <v>8.0749574105621804E-3</v>
      </c>
      <c r="J15" s="4"/>
      <c r="K15" s="6">
        <v>11354070000</v>
      </c>
      <c r="L15" s="4"/>
      <c r="M15" s="4" t="s">
        <v>133</v>
      </c>
    </row>
    <row r="16" spans="1:13">
      <c r="A16" s="1" t="s">
        <v>87</v>
      </c>
      <c r="C16" s="6">
        <v>940000</v>
      </c>
      <c r="D16" s="4"/>
      <c r="E16" s="6">
        <v>980000</v>
      </c>
      <c r="F16" s="4"/>
      <c r="G16" s="6">
        <v>930293</v>
      </c>
      <c r="H16" s="4"/>
      <c r="I16" s="8">
        <f t="shared" si="0"/>
        <v>5.072142857142857E-2</v>
      </c>
      <c r="J16" s="4"/>
      <c r="K16" s="6">
        <v>874475420000</v>
      </c>
      <c r="L16" s="4"/>
      <c r="M16" s="4" t="s">
        <v>133</v>
      </c>
    </row>
    <row r="17" spans="1:13">
      <c r="A17" s="1" t="s">
        <v>78</v>
      </c>
      <c r="C17" s="6">
        <v>822479</v>
      </c>
      <c r="D17" s="4"/>
      <c r="E17" s="6">
        <v>836460</v>
      </c>
      <c r="F17" s="4"/>
      <c r="G17" s="6">
        <v>834937</v>
      </c>
      <c r="H17" s="4"/>
      <c r="I17" s="8">
        <f t="shared" si="0"/>
        <v>1.8207684766755135E-3</v>
      </c>
      <c r="J17" s="4"/>
      <c r="K17" s="6">
        <v>686718148823</v>
      </c>
      <c r="L17" s="4"/>
      <c r="M17" s="4" t="s">
        <v>133</v>
      </c>
    </row>
    <row r="18" spans="1:13">
      <c r="A18" s="1" t="s">
        <v>90</v>
      </c>
      <c r="C18" s="6">
        <v>2184000</v>
      </c>
      <c r="D18" s="4"/>
      <c r="E18" s="6">
        <v>1000000</v>
      </c>
      <c r="F18" s="4"/>
      <c r="G18" s="6">
        <v>946301</v>
      </c>
      <c r="H18" s="4"/>
      <c r="I18" s="8">
        <f t="shared" si="0"/>
        <v>5.3698999999999997E-2</v>
      </c>
      <c r="J18" s="4"/>
      <c r="K18" s="6">
        <v>2066721384000</v>
      </c>
      <c r="L18" s="4"/>
      <c r="M18" s="4" t="s">
        <v>133</v>
      </c>
    </row>
    <row r="19" spans="1:13">
      <c r="A19" s="1" t="s">
        <v>52</v>
      </c>
      <c r="C19" s="6">
        <v>290000</v>
      </c>
      <c r="D19" s="4"/>
      <c r="E19" s="6">
        <v>867000</v>
      </c>
      <c r="F19" s="4"/>
      <c r="G19" s="6">
        <v>867179</v>
      </c>
      <c r="H19" s="4"/>
      <c r="I19" s="8">
        <f t="shared" si="0"/>
        <v>-2.0645905420991925E-4</v>
      </c>
      <c r="J19" s="4"/>
      <c r="K19" s="6">
        <v>251481910000</v>
      </c>
      <c r="L19" s="4"/>
      <c r="M19" s="4" t="s">
        <v>133</v>
      </c>
    </row>
    <row r="20" spans="1:13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K12" sqref="K12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6" t="s">
        <v>99</v>
      </c>
      <c r="C6" s="17" t="s">
        <v>100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7" t="s">
        <v>100</v>
      </c>
      <c r="K6" s="17" t="s">
        <v>132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4.75">
      <c r="A7" s="17" t="s">
        <v>99</v>
      </c>
      <c r="C7" s="17" t="s">
        <v>101</v>
      </c>
      <c r="E7" s="17" t="s">
        <v>102</v>
      </c>
      <c r="G7" s="17" t="s">
        <v>103</v>
      </c>
      <c r="I7" s="17" t="s">
        <v>21</v>
      </c>
      <c r="K7" s="17" t="s">
        <v>104</v>
      </c>
      <c r="M7" s="17" t="s">
        <v>105</v>
      </c>
      <c r="O7" s="17" t="s">
        <v>106</v>
      </c>
      <c r="Q7" s="17" t="s">
        <v>104</v>
      </c>
      <c r="S7" s="17" t="s">
        <v>98</v>
      </c>
    </row>
    <row r="8" spans="1:19">
      <c r="A8" s="1" t="s">
        <v>107</v>
      </c>
      <c r="C8" s="1" t="s">
        <v>108</v>
      </c>
      <c r="E8" s="1" t="s">
        <v>109</v>
      </c>
      <c r="G8" s="1" t="s">
        <v>110</v>
      </c>
      <c r="I8" s="6">
        <v>8</v>
      </c>
      <c r="J8" s="4"/>
      <c r="K8" s="6">
        <v>3112513910000</v>
      </c>
      <c r="L8" s="4"/>
      <c r="M8" s="6">
        <v>3055005540000</v>
      </c>
      <c r="N8" s="4"/>
      <c r="O8" s="6">
        <v>6066197309000</v>
      </c>
      <c r="P8" s="4"/>
      <c r="Q8" s="6">
        <v>101322141000</v>
      </c>
      <c r="R8" s="4"/>
      <c r="S8" s="8">
        <v>1.5251304984476481E-2</v>
      </c>
    </row>
    <row r="9" spans="1:19" ht="24.75" thickBot="1">
      <c r="K9" s="7">
        <f>SUM(K8)</f>
        <v>3112513910000</v>
      </c>
      <c r="M9" s="7">
        <f>SUM(M8)</f>
        <v>3055005540000</v>
      </c>
      <c r="O9" s="7">
        <f>SUM(O8)</f>
        <v>6066197309000</v>
      </c>
      <c r="Q9" s="7">
        <f>SUM(Q8)</f>
        <v>101322141000</v>
      </c>
      <c r="S9" s="12">
        <f>SUM(S8)</f>
        <v>1.5251304984476481E-2</v>
      </c>
    </row>
    <row r="10" spans="1:19" ht="24.75" thickTop="1">
      <c r="S10" s="11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1"/>
  <sheetViews>
    <sheetView rightToLeft="1" workbookViewId="0">
      <selection activeCell="G8" sqref="G8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1" ht="24.75">
      <c r="A3" s="16" t="s">
        <v>111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1" ht="24.75">
      <c r="A6" s="17" t="s">
        <v>112</v>
      </c>
      <c r="B6" s="17" t="s">
        <v>112</v>
      </c>
      <c r="C6" s="17" t="s">
        <v>112</v>
      </c>
      <c r="D6" s="17" t="s">
        <v>112</v>
      </c>
      <c r="E6" s="17" t="s">
        <v>112</v>
      </c>
      <c r="F6" s="17" t="s">
        <v>112</v>
      </c>
      <c r="G6" s="17" t="s">
        <v>112</v>
      </c>
      <c r="I6" s="17" t="s">
        <v>113</v>
      </c>
      <c r="J6" s="17" t="s">
        <v>113</v>
      </c>
      <c r="K6" s="17" t="s">
        <v>113</v>
      </c>
      <c r="L6" s="17" t="s">
        <v>113</v>
      </c>
      <c r="M6" s="17" t="s">
        <v>113</v>
      </c>
      <c r="O6" s="17" t="s">
        <v>114</v>
      </c>
      <c r="P6" s="17" t="s">
        <v>114</v>
      </c>
      <c r="Q6" s="17" t="s">
        <v>114</v>
      </c>
      <c r="R6" s="17" t="s">
        <v>114</v>
      </c>
      <c r="S6" s="17" t="s">
        <v>114</v>
      </c>
    </row>
    <row r="7" spans="1:21" ht="24.75">
      <c r="A7" s="17" t="s">
        <v>115</v>
      </c>
      <c r="C7" s="17" t="s">
        <v>116</v>
      </c>
      <c r="E7" s="17" t="s">
        <v>20</v>
      </c>
      <c r="G7" s="17" t="s">
        <v>21</v>
      </c>
      <c r="I7" s="17" t="s">
        <v>117</v>
      </c>
      <c r="K7" s="17" t="s">
        <v>118</v>
      </c>
      <c r="M7" s="17" t="s">
        <v>119</v>
      </c>
      <c r="O7" s="17" t="s">
        <v>117</v>
      </c>
      <c r="Q7" s="17" t="s">
        <v>118</v>
      </c>
      <c r="S7" s="17" t="s">
        <v>119</v>
      </c>
    </row>
    <row r="8" spans="1:21">
      <c r="A8" s="1" t="s">
        <v>87</v>
      </c>
      <c r="C8" s="4" t="s">
        <v>134</v>
      </c>
      <c r="D8" s="4"/>
      <c r="E8" s="4" t="s">
        <v>89</v>
      </c>
      <c r="F8" s="4"/>
      <c r="G8" s="6">
        <v>17</v>
      </c>
      <c r="H8" s="4"/>
      <c r="I8" s="6">
        <v>13242797919</v>
      </c>
      <c r="J8" s="4"/>
      <c r="K8" s="4">
        <v>0</v>
      </c>
      <c r="L8" s="4"/>
      <c r="M8" s="6">
        <v>13242797919</v>
      </c>
      <c r="N8" s="4"/>
      <c r="O8" s="6">
        <v>13242797919</v>
      </c>
      <c r="P8" s="4"/>
      <c r="Q8" s="4">
        <v>0</v>
      </c>
      <c r="R8" s="4"/>
      <c r="S8" s="6">
        <v>13242797919</v>
      </c>
      <c r="T8" s="4"/>
      <c r="U8" s="4"/>
    </row>
    <row r="9" spans="1:21">
      <c r="A9" s="1" t="s">
        <v>90</v>
      </c>
      <c r="C9" s="4" t="s">
        <v>134</v>
      </c>
      <c r="D9" s="4"/>
      <c r="E9" s="4" t="s">
        <v>92</v>
      </c>
      <c r="F9" s="4"/>
      <c r="G9" s="6">
        <v>18</v>
      </c>
      <c r="H9" s="4"/>
      <c r="I9" s="6">
        <v>30727276208</v>
      </c>
      <c r="J9" s="4"/>
      <c r="K9" s="4">
        <v>0</v>
      </c>
      <c r="L9" s="4"/>
      <c r="M9" s="6">
        <v>30727276208</v>
      </c>
      <c r="N9" s="4"/>
      <c r="O9" s="6">
        <v>30727276208</v>
      </c>
      <c r="P9" s="4"/>
      <c r="Q9" s="4">
        <v>0</v>
      </c>
      <c r="R9" s="4"/>
      <c r="S9" s="6">
        <v>30727276208</v>
      </c>
      <c r="T9" s="4"/>
      <c r="U9" s="4"/>
    </row>
    <row r="10" spans="1:21" ht="24.75" thickBot="1">
      <c r="I10" s="10">
        <f>SUM(I8:I9)</f>
        <v>43970074127</v>
      </c>
      <c r="J10" s="4"/>
      <c r="K10" s="13">
        <f>SUM(K8:K9)</f>
        <v>0</v>
      </c>
      <c r="L10" s="4"/>
      <c r="M10" s="10">
        <f>SUM(M8:M9)</f>
        <v>43970074127</v>
      </c>
      <c r="N10" s="4"/>
      <c r="O10" s="10">
        <f>SUM(O8:O9)</f>
        <v>43970074127</v>
      </c>
      <c r="P10" s="4"/>
      <c r="Q10" s="13">
        <f>SUM(Q8:Q9)</f>
        <v>0</v>
      </c>
      <c r="R10" s="4"/>
      <c r="S10" s="10">
        <f>SUM(S8:S9)</f>
        <v>43970074127</v>
      </c>
    </row>
    <row r="11" spans="1:21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workbookViewId="0">
      <selection activeCell="I37" sqref="I37"/>
    </sheetView>
  </sheetViews>
  <sheetFormatPr defaultRowHeight="24"/>
  <cols>
    <col min="1" max="1" width="32.140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111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113</v>
      </c>
      <c r="D6" s="17" t="s">
        <v>113</v>
      </c>
      <c r="E6" s="17" t="s">
        <v>113</v>
      </c>
      <c r="F6" s="17" t="s">
        <v>113</v>
      </c>
      <c r="G6" s="17" t="s">
        <v>113</v>
      </c>
      <c r="H6" s="17" t="s">
        <v>113</v>
      </c>
      <c r="I6" s="17" t="s">
        <v>113</v>
      </c>
      <c r="K6" s="17" t="s">
        <v>114</v>
      </c>
      <c r="L6" s="17" t="s">
        <v>114</v>
      </c>
      <c r="M6" s="17" t="s">
        <v>114</v>
      </c>
      <c r="N6" s="17" t="s">
        <v>114</v>
      </c>
      <c r="O6" s="17" t="s">
        <v>114</v>
      </c>
      <c r="P6" s="17" t="s">
        <v>114</v>
      </c>
      <c r="Q6" s="17" t="s">
        <v>114</v>
      </c>
    </row>
    <row r="7" spans="1:17" ht="24.75">
      <c r="A7" s="17" t="s">
        <v>3</v>
      </c>
      <c r="C7" s="17" t="s">
        <v>7</v>
      </c>
      <c r="E7" s="17" t="s">
        <v>121</v>
      </c>
      <c r="G7" s="17" t="s">
        <v>122</v>
      </c>
      <c r="I7" s="17" t="s">
        <v>123</v>
      </c>
      <c r="K7" s="17" t="s">
        <v>7</v>
      </c>
      <c r="M7" s="17" t="s">
        <v>121</v>
      </c>
      <c r="O7" s="17" t="s">
        <v>122</v>
      </c>
      <c r="Q7" s="17" t="s">
        <v>123</v>
      </c>
    </row>
    <row r="8" spans="1:17">
      <c r="A8" s="1" t="s">
        <v>81</v>
      </c>
      <c r="C8" s="6">
        <v>7900</v>
      </c>
      <c r="D8" s="4"/>
      <c r="E8" s="14">
        <v>6239749982</v>
      </c>
      <c r="F8" s="14"/>
      <c r="G8" s="14">
        <v>6166025120</v>
      </c>
      <c r="H8" s="14"/>
      <c r="I8" s="14">
        <f>E8-G8</f>
        <v>73724862</v>
      </c>
      <c r="J8" s="14"/>
      <c r="K8" s="14">
        <v>7900</v>
      </c>
      <c r="L8" s="14"/>
      <c r="M8" s="14">
        <v>6239749982</v>
      </c>
      <c r="N8" s="14"/>
      <c r="O8" s="14">
        <v>6166025120</v>
      </c>
      <c r="P8" s="14"/>
      <c r="Q8" s="14">
        <f>M8-O8</f>
        <v>73724862</v>
      </c>
    </row>
    <row r="9" spans="1:17">
      <c r="A9" s="1" t="s">
        <v>61</v>
      </c>
      <c r="C9" s="6">
        <v>88700</v>
      </c>
      <c r="D9" s="4"/>
      <c r="E9" s="14">
        <v>69535497514</v>
      </c>
      <c r="F9" s="14"/>
      <c r="G9" s="14">
        <v>68217283163</v>
      </c>
      <c r="H9" s="14"/>
      <c r="I9" s="14">
        <f t="shared" ref="I9:I32" si="0">E9-G9</f>
        <v>1318214351</v>
      </c>
      <c r="J9" s="14"/>
      <c r="K9" s="14">
        <v>88700</v>
      </c>
      <c r="L9" s="14"/>
      <c r="M9" s="14">
        <v>69535497514</v>
      </c>
      <c r="N9" s="14"/>
      <c r="O9" s="14">
        <v>68217283163</v>
      </c>
      <c r="P9" s="14"/>
      <c r="Q9" s="14">
        <f t="shared" ref="Q9:Q32" si="1">M9-O9</f>
        <v>1318214351</v>
      </c>
    </row>
    <row r="10" spans="1:17">
      <c r="A10" s="1" t="s">
        <v>84</v>
      </c>
      <c r="C10" s="6">
        <v>151210</v>
      </c>
      <c r="D10" s="4"/>
      <c r="E10" s="14">
        <v>138710988580</v>
      </c>
      <c r="F10" s="14"/>
      <c r="G10" s="14">
        <v>136249553757</v>
      </c>
      <c r="H10" s="14"/>
      <c r="I10" s="14">
        <f t="shared" si="0"/>
        <v>2461434823</v>
      </c>
      <c r="J10" s="14"/>
      <c r="K10" s="14">
        <v>151210</v>
      </c>
      <c r="L10" s="14"/>
      <c r="M10" s="14">
        <v>138710988580</v>
      </c>
      <c r="N10" s="14"/>
      <c r="O10" s="14">
        <v>136249553757</v>
      </c>
      <c r="P10" s="14"/>
      <c r="Q10" s="14">
        <f t="shared" si="1"/>
        <v>2461434823</v>
      </c>
    </row>
    <row r="11" spans="1:17">
      <c r="A11" s="1" t="s">
        <v>23</v>
      </c>
      <c r="C11" s="6">
        <v>130000</v>
      </c>
      <c r="D11" s="4"/>
      <c r="E11" s="14">
        <v>128690186625</v>
      </c>
      <c r="F11" s="14"/>
      <c r="G11" s="14">
        <v>122618381587</v>
      </c>
      <c r="H11" s="14"/>
      <c r="I11" s="14">
        <f t="shared" si="0"/>
        <v>6071805038</v>
      </c>
      <c r="J11" s="14"/>
      <c r="K11" s="14">
        <v>130000</v>
      </c>
      <c r="L11" s="14"/>
      <c r="M11" s="14">
        <v>128690186625</v>
      </c>
      <c r="N11" s="14"/>
      <c r="O11" s="14">
        <v>122618381587</v>
      </c>
      <c r="P11" s="14"/>
      <c r="Q11" s="14">
        <f t="shared" si="1"/>
        <v>6071805038</v>
      </c>
    </row>
    <row r="12" spans="1:17">
      <c r="A12" s="1" t="s">
        <v>63</v>
      </c>
      <c r="C12" s="6">
        <v>400</v>
      </c>
      <c r="D12" s="4"/>
      <c r="E12" s="14">
        <v>343929773</v>
      </c>
      <c r="F12" s="14"/>
      <c r="G12" s="14">
        <v>337261710</v>
      </c>
      <c r="H12" s="14"/>
      <c r="I12" s="14">
        <f t="shared" si="0"/>
        <v>6668063</v>
      </c>
      <c r="J12" s="14"/>
      <c r="K12" s="14">
        <v>400</v>
      </c>
      <c r="L12" s="14"/>
      <c r="M12" s="14">
        <v>343929773</v>
      </c>
      <c r="N12" s="14"/>
      <c r="O12" s="14">
        <v>337261710</v>
      </c>
      <c r="P12" s="14"/>
      <c r="Q12" s="14">
        <f t="shared" si="1"/>
        <v>6668063</v>
      </c>
    </row>
    <row r="13" spans="1:17">
      <c r="A13" s="1" t="s">
        <v>72</v>
      </c>
      <c r="C13" s="6">
        <v>476232</v>
      </c>
      <c r="D13" s="4"/>
      <c r="E13" s="14">
        <v>389215687848</v>
      </c>
      <c r="F13" s="14"/>
      <c r="G13" s="14">
        <v>383640918931</v>
      </c>
      <c r="H13" s="14"/>
      <c r="I13" s="14">
        <f t="shared" si="0"/>
        <v>5574768917</v>
      </c>
      <c r="J13" s="14"/>
      <c r="K13" s="14">
        <v>476232</v>
      </c>
      <c r="L13" s="14"/>
      <c r="M13" s="14">
        <v>389215687848</v>
      </c>
      <c r="N13" s="14"/>
      <c r="O13" s="14">
        <v>383640918931</v>
      </c>
      <c r="P13" s="14"/>
      <c r="Q13" s="14">
        <f t="shared" si="1"/>
        <v>5574768917</v>
      </c>
    </row>
    <row r="14" spans="1:17">
      <c r="A14" s="1" t="s">
        <v>75</v>
      </c>
      <c r="C14" s="6">
        <v>20100</v>
      </c>
      <c r="D14" s="4"/>
      <c r="E14" s="14">
        <v>17482028793</v>
      </c>
      <c r="F14" s="14"/>
      <c r="G14" s="14">
        <v>17213027389</v>
      </c>
      <c r="H14" s="14"/>
      <c r="I14" s="14">
        <f t="shared" si="0"/>
        <v>269001404</v>
      </c>
      <c r="J14" s="14"/>
      <c r="K14" s="14">
        <v>20100</v>
      </c>
      <c r="L14" s="14"/>
      <c r="M14" s="14">
        <v>17482028793</v>
      </c>
      <c r="N14" s="14"/>
      <c r="O14" s="14">
        <v>17213027389</v>
      </c>
      <c r="P14" s="14"/>
      <c r="Q14" s="14">
        <f t="shared" si="1"/>
        <v>269001404</v>
      </c>
    </row>
    <row r="15" spans="1:17">
      <c r="A15" s="1" t="s">
        <v>55</v>
      </c>
      <c r="C15" s="6">
        <v>20000</v>
      </c>
      <c r="D15" s="4"/>
      <c r="E15" s="14">
        <v>17140152963</v>
      </c>
      <c r="F15" s="14"/>
      <c r="G15" s="14">
        <v>16868996152</v>
      </c>
      <c r="H15" s="14"/>
      <c r="I15" s="14">
        <f t="shared" si="0"/>
        <v>271156811</v>
      </c>
      <c r="J15" s="14"/>
      <c r="K15" s="14">
        <v>20000</v>
      </c>
      <c r="L15" s="14"/>
      <c r="M15" s="14">
        <v>17140152963</v>
      </c>
      <c r="N15" s="14"/>
      <c r="O15" s="14">
        <v>16868996152</v>
      </c>
      <c r="P15" s="14"/>
      <c r="Q15" s="14">
        <f t="shared" si="1"/>
        <v>271156811</v>
      </c>
    </row>
    <row r="16" spans="1:17">
      <c r="A16" s="1" t="s">
        <v>66</v>
      </c>
      <c r="C16" s="6">
        <v>475627</v>
      </c>
      <c r="D16" s="4"/>
      <c r="E16" s="14">
        <v>376154698484</v>
      </c>
      <c r="F16" s="14"/>
      <c r="G16" s="14">
        <v>370412363692</v>
      </c>
      <c r="H16" s="14"/>
      <c r="I16" s="14">
        <f t="shared" si="0"/>
        <v>5742334792</v>
      </c>
      <c r="J16" s="14"/>
      <c r="K16" s="14">
        <v>475627</v>
      </c>
      <c r="L16" s="14"/>
      <c r="M16" s="14">
        <v>376154698484</v>
      </c>
      <c r="N16" s="14"/>
      <c r="O16" s="14">
        <v>370412363692</v>
      </c>
      <c r="P16" s="14"/>
      <c r="Q16" s="14">
        <f t="shared" si="1"/>
        <v>5742334792</v>
      </c>
    </row>
    <row r="17" spans="1:17">
      <c r="A17" s="1" t="s">
        <v>58</v>
      </c>
      <c r="C17" s="6">
        <v>793279</v>
      </c>
      <c r="D17" s="4"/>
      <c r="E17" s="14">
        <v>617327066645</v>
      </c>
      <c r="F17" s="14"/>
      <c r="G17" s="14">
        <v>608765508588</v>
      </c>
      <c r="H17" s="14"/>
      <c r="I17" s="14">
        <f t="shared" si="0"/>
        <v>8561558057</v>
      </c>
      <c r="J17" s="14"/>
      <c r="K17" s="14">
        <v>793279</v>
      </c>
      <c r="L17" s="14"/>
      <c r="M17" s="14">
        <v>617327066645</v>
      </c>
      <c r="N17" s="14"/>
      <c r="O17" s="14">
        <v>608765508588</v>
      </c>
      <c r="P17" s="14"/>
      <c r="Q17" s="14">
        <f t="shared" si="1"/>
        <v>8561558057</v>
      </c>
    </row>
    <row r="18" spans="1:17">
      <c r="A18" s="1" t="s">
        <v>69</v>
      </c>
      <c r="C18" s="6">
        <v>15000</v>
      </c>
      <c r="D18" s="4"/>
      <c r="E18" s="14">
        <v>11353204252</v>
      </c>
      <c r="F18" s="14"/>
      <c r="G18" s="14">
        <v>11203370179</v>
      </c>
      <c r="H18" s="14"/>
      <c r="I18" s="14">
        <f t="shared" si="0"/>
        <v>149834073</v>
      </c>
      <c r="J18" s="14"/>
      <c r="K18" s="14">
        <v>15000</v>
      </c>
      <c r="L18" s="14"/>
      <c r="M18" s="14">
        <v>11353204252</v>
      </c>
      <c r="N18" s="14"/>
      <c r="O18" s="14">
        <v>11203370179</v>
      </c>
      <c r="P18" s="14"/>
      <c r="Q18" s="14">
        <f t="shared" si="1"/>
        <v>149834073</v>
      </c>
    </row>
    <row r="19" spans="1:17">
      <c r="A19" s="1" t="s">
        <v>27</v>
      </c>
      <c r="C19" s="6">
        <v>62400</v>
      </c>
      <c r="D19" s="4"/>
      <c r="E19" s="14">
        <v>41542752123</v>
      </c>
      <c r="F19" s="14"/>
      <c r="G19" s="14">
        <v>41186223130</v>
      </c>
      <c r="H19" s="14"/>
      <c r="I19" s="14">
        <f t="shared" si="0"/>
        <v>356528993</v>
      </c>
      <c r="J19" s="14"/>
      <c r="K19" s="14">
        <v>62400</v>
      </c>
      <c r="L19" s="14"/>
      <c r="M19" s="14">
        <v>41542752123</v>
      </c>
      <c r="N19" s="14"/>
      <c r="O19" s="14">
        <v>41186223130</v>
      </c>
      <c r="P19" s="14"/>
      <c r="Q19" s="14">
        <f t="shared" si="1"/>
        <v>356528993</v>
      </c>
    </row>
    <row r="20" spans="1:17">
      <c r="A20" s="1" t="s">
        <v>30</v>
      </c>
      <c r="C20" s="6">
        <v>115900</v>
      </c>
      <c r="D20" s="4"/>
      <c r="E20" s="14">
        <v>74495998246</v>
      </c>
      <c r="F20" s="14"/>
      <c r="G20" s="14">
        <v>74106319066</v>
      </c>
      <c r="H20" s="14"/>
      <c r="I20" s="14">
        <f t="shared" si="0"/>
        <v>389679180</v>
      </c>
      <c r="J20" s="14"/>
      <c r="K20" s="14">
        <v>115900</v>
      </c>
      <c r="L20" s="14"/>
      <c r="M20" s="14">
        <v>74495998246</v>
      </c>
      <c r="N20" s="14"/>
      <c r="O20" s="14">
        <v>74106319066</v>
      </c>
      <c r="P20" s="14"/>
      <c r="Q20" s="14">
        <f t="shared" si="1"/>
        <v>389679180</v>
      </c>
    </row>
    <row r="21" spans="1:17">
      <c r="A21" s="1" t="s">
        <v>33</v>
      </c>
      <c r="C21" s="6">
        <v>220000</v>
      </c>
      <c r="D21" s="4"/>
      <c r="E21" s="14">
        <v>139249381425</v>
      </c>
      <c r="F21" s="14"/>
      <c r="G21" s="14">
        <v>137809774051</v>
      </c>
      <c r="H21" s="14"/>
      <c r="I21" s="14">
        <f t="shared" si="0"/>
        <v>1439607374</v>
      </c>
      <c r="J21" s="14"/>
      <c r="K21" s="14">
        <v>220000</v>
      </c>
      <c r="L21" s="14"/>
      <c r="M21" s="14">
        <v>139249381425</v>
      </c>
      <c r="N21" s="14"/>
      <c r="O21" s="14">
        <v>137809774051</v>
      </c>
      <c r="P21" s="14"/>
      <c r="Q21" s="14">
        <f t="shared" si="1"/>
        <v>1439607374</v>
      </c>
    </row>
    <row r="22" spans="1:17">
      <c r="A22" s="1" t="s">
        <v>35</v>
      </c>
      <c r="C22" s="6">
        <v>158200</v>
      </c>
      <c r="D22" s="4"/>
      <c r="E22" s="14">
        <v>103276158592</v>
      </c>
      <c r="F22" s="14"/>
      <c r="G22" s="14">
        <v>102522663604</v>
      </c>
      <c r="H22" s="14"/>
      <c r="I22" s="14">
        <f t="shared" si="0"/>
        <v>753494988</v>
      </c>
      <c r="J22" s="14"/>
      <c r="K22" s="14">
        <v>158200</v>
      </c>
      <c r="L22" s="14"/>
      <c r="M22" s="14">
        <v>103276158592</v>
      </c>
      <c r="N22" s="14"/>
      <c r="O22" s="14">
        <v>102522663604</v>
      </c>
      <c r="P22" s="14"/>
      <c r="Q22" s="14">
        <f t="shared" si="1"/>
        <v>753494988</v>
      </c>
    </row>
    <row r="23" spans="1:17">
      <c r="A23" s="1" t="s">
        <v>37</v>
      </c>
      <c r="C23" s="6">
        <v>70800</v>
      </c>
      <c r="D23" s="4"/>
      <c r="E23" s="14">
        <v>48140329020</v>
      </c>
      <c r="F23" s="14"/>
      <c r="G23" s="14">
        <v>47434207527</v>
      </c>
      <c r="H23" s="14"/>
      <c r="I23" s="14">
        <f t="shared" si="0"/>
        <v>706121493</v>
      </c>
      <c r="J23" s="14"/>
      <c r="K23" s="14">
        <v>70800</v>
      </c>
      <c r="L23" s="14"/>
      <c r="M23" s="14">
        <v>48140329020</v>
      </c>
      <c r="N23" s="14"/>
      <c r="O23" s="14">
        <v>47434207527</v>
      </c>
      <c r="P23" s="14"/>
      <c r="Q23" s="14">
        <f t="shared" si="1"/>
        <v>706121493</v>
      </c>
    </row>
    <row r="24" spans="1:17">
      <c r="A24" s="1" t="s">
        <v>39</v>
      </c>
      <c r="C24" s="6">
        <v>211300</v>
      </c>
      <c r="D24" s="4"/>
      <c r="E24" s="14">
        <v>129052199019</v>
      </c>
      <c r="F24" s="14"/>
      <c r="G24" s="14">
        <v>127527459986</v>
      </c>
      <c r="H24" s="14"/>
      <c r="I24" s="14">
        <f t="shared" si="0"/>
        <v>1524739033</v>
      </c>
      <c r="J24" s="14"/>
      <c r="K24" s="14">
        <v>211300</v>
      </c>
      <c r="L24" s="14"/>
      <c r="M24" s="14">
        <v>129052199019</v>
      </c>
      <c r="N24" s="14"/>
      <c r="O24" s="14">
        <v>127527459986</v>
      </c>
      <c r="P24" s="14"/>
      <c r="Q24" s="14">
        <f t="shared" si="1"/>
        <v>1524739033</v>
      </c>
    </row>
    <row r="25" spans="1:17">
      <c r="A25" s="1" t="s">
        <v>40</v>
      </c>
      <c r="C25" s="6">
        <v>30500</v>
      </c>
      <c r="D25" s="4"/>
      <c r="E25" s="14">
        <v>19068670902</v>
      </c>
      <c r="F25" s="14"/>
      <c r="G25" s="14">
        <v>18894745588</v>
      </c>
      <c r="H25" s="14"/>
      <c r="I25" s="14">
        <f t="shared" si="0"/>
        <v>173925314</v>
      </c>
      <c r="J25" s="14"/>
      <c r="K25" s="14">
        <v>30500</v>
      </c>
      <c r="L25" s="14"/>
      <c r="M25" s="14">
        <v>19068670902</v>
      </c>
      <c r="N25" s="14"/>
      <c r="O25" s="14">
        <v>18894745588</v>
      </c>
      <c r="P25" s="14"/>
      <c r="Q25" s="14">
        <f t="shared" si="1"/>
        <v>173925314</v>
      </c>
    </row>
    <row r="26" spans="1:17">
      <c r="A26" s="1" t="s">
        <v>43</v>
      </c>
      <c r="C26" s="6">
        <v>13000</v>
      </c>
      <c r="D26" s="4"/>
      <c r="E26" s="14">
        <v>8124120488</v>
      </c>
      <c r="F26" s="14"/>
      <c r="G26" s="14">
        <v>8002591133</v>
      </c>
      <c r="H26" s="14"/>
      <c r="I26" s="14">
        <f t="shared" si="0"/>
        <v>121529355</v>
      </c>
      <c r="J26" s="14"/>
      <c r="K26" s="14">
        <v>13000</v>
      </c>
      <c r="L26" s="14"/>
      <c r="M26" s="14">
        <v>8124120488</v>
      </c>
      <c r="N26" s="14"/>
      <c r="O26" s="14">
        <v>8002591133</v>
      </c>
      <c r="P26" s="14"/>
      <c r="Q26" s="14">
        <f t="shared" si="1"/>
        <v>121529355</v>
      </c>
    </row>
    <row r="27" spans="1:17">
      <c r="A27" s="1" t="s">
        <v>49</v>
      </c>
      <c r="C27" s="6">
        <v>23900</v>
      </c>
      <c r="D27" s="4"/>
      <c r="E27" s="14">
        <v>14557574900</v>
      </c>
      <c r="F27" s="14"/>
      <c r="G27" s="14">
        <v>14460324496</v>
      </c>
      <c r="H27" s="14"/>
      <c r="I27" s="14">
        <f t="shared" si="0"/>
        <v>97250404</v>
      </c>
      <c r="J27" s="14"/>
      <c r="K27" s="14">
        <v>23900</v>
      </c>
      <c r="L27" s="14"/>
      <c r="M27" s="14">
        <v>14557574900</v>
      </c>
      <c r="N27" s="14"/>
      <c r="O27" s="14">
        <v>14460324496</v>
      </c>
      <c r="P27" s="14"/>
      <c r="Q27" s="14">
        <f t="shared" si="1"/>
        <v>97250404</v>
      </c>
    </row>
    <row r="28" spans="1:17">
      <c r="A28" s="1" t="s">
        <v>46</v>
      </c>
      <c r="C28" s="6">
        <v>302957</v>
      </c>
      <c r="D28" s="4"/>
      <c r="E28" s="14">
        <v>182787285636</v>
      </c>
      <c r="F28" s="14"/>
      <c r="G28" s="14">
        <v>181004461264</v>
      </c>
      <c r="H28" s="14"/>
      <c r="I28" s="14">
        <f t="shared" si="0"/>
        <v>1782824372</v>
      </c>
      <c r="J28" s="14"/>
      <c r="K28" s="14">
        <v>302957</v>
      </c>
      <c r="L28" s="14"/>
      <c r="M28" s="14">
        <v>182787285636</v>
      </c>
      <c r="N28" s="14"/>
      <c r="O28" s="14">
        <v>181004461264</v>
      </c>
      <c r="P28" s="14"/>
      <c r="Q28" s="14">
        <f t="shared" si="1"/>
        <v>1782824372</v>
      </c>
    </row>
    <row r="29" spans="1:17">
      <c r="A29" s="1" t="s">
        <v>87</v>
      </c>
      <c r="C29" s="6">
        <v>940000</v>
      </c>
      <c r="D29" s="4"/>
      <c r="E29" s="14">
        <v>874408741249</v>
      </c>
      <c r="F29" s="14"/>
      <c r="G29" s="14">
        <v>876636770722</v>
      </c>
      <c r="H29" s="14"/>
      <c r="I29" s="14">
        <f t="shared" si="0"/>
        <v>-2228029473</v>
      </c>
      <c r="J29" s="14"/>
      <c r="K29" s="14">
        <v>940000</v>
      </c>
      <c r="L29" s="14"/>
      <c r="M29" s="14">
        <v>874408741249</v>
      </c>
      <c r="N29" s="14"/>
      <c r="O29" s="14">
        <v>876636770722</v>
      </c>
      <c r="P29" s="14"/>
      <c r="Q29" s="14">
        <f t="shared" si="1"/>
        <v>-2228029473</v>
      </c>
    </row>
    <row r="30" spans="1:17">
      <c r="A30" s="1" t="s">
        <v>78</v>
      </c>
      <c r="C30" s="6">
        <v>822479</v>
      </c>
      <c r="D30" s="4"/>
      <c r="E30" s="14">
        <v>686665786564</v>
      </c>
      <c r="F30" s="14"/>
      <c r="G30" s="14">
        <v>677380327400</v>
      </c>
      <c r="H30" s="14"/>
      <c r="I30" s="14">
        <f t="shared" si="0"/>
        <v>9285459164</v>
      </c>
      <c r="J30" s="14"/>
      <c r="K30" s="14">
        <v>822479</v>
      </c>
      <c r="L30" s="14"/>
      <c r="M30" s="14">
        <v>686665786564</v>
      </c>
      <c r="N30" s="14"/>
      <c r="O30" s="14">
        <v>677380327400</v>
      </c>
      <c r="P30" s="14"/>
      <c r="Q30" s="14">
        <f t="shared" si="1"/>
        <v>9285459164</v>
      </c>
    </row>
    <row r="31" spans="1:17">
      <c r="A31" s="1" t="s">
        <v>90</v>
      </c>
      <c r="C31" s="6">
        <v>2184000</v>
      </c>
      <c r="D31" s="4"/>
      <c r="E31" s="14">
        <v>2066563796494</v>
      </c>
      <c r="F31" s="14"/>
      <c r="G31" s="14">
        <v>2087534065830</v>
      </c>
      <c r="H31" s="14"/>
      <c r="I31" s="14">
        <f t="shared" si="0"/>
        <v>-20970269336</v>
      </c>
      <c r="J31" s="14"/>
      <c r="K31" s="14">
        <v>2184000</v>
      </c>
      <c r="L31" s="14"/>
      <c r="M31" s="14">
        <v>2066563796494</v>
      </c>
      <c r="N31" s="14"/>
      <c r="O31" s="14">
        <v>2087534065830</v>
      </c>
      <c r="P31" s="14"/>
      <c r="Q31" s="14">
        <f t="shared" si="1"/>
        <v>-20970269336</v>
      </c>
    </row>
    <row r="32" spans="1:17">
      <c r="A32" s="1" t="s">
        <v>52</v>
      </c>
      <c r="C32" s="6">
        <v>290000</v>
      </c>
      <c r="D32" s="4"/>
      <c r="E32" s="14">
        <v>251462734504</v>
      </c>
      <c r="F32" s="14"/>
      <c r="G32" s="14">
        <v>249410308750</v>
      </c>
      <c r="H32" s="14"/>
      <c r="I32" s="14">
        <f t="shared" si="0"/>
        <v>2052425754</v>
      </c>
      <c r="J32" s="14"/>
      <c r="K32" s="14">
        <v>290000</v>
      </c>
      <c r="L32" s="14"/>
      <c r="M32" s="14">
        <v>251462734504</v>
      </c>
      <c r="N32" s="14"/>
      <c r="O32" s="14">
        <v>249410308750</v>
      </c>
      <c r="P32" s="14"/>
      <c r="Q32" s="14">
        <f t="shared" si="1"/>
        <v>2052425754</v>
      </c>
    </row>
    <row r="33" spans="3:17" ht="24.75" thickBot="1">
      <c r="C33" s="4"/>
      <c r="D33" s="4"/>
      <c r="E33" s="10">
        <f>SUM(E8:E32)</f>
        <v>6411588720621</v>
      </c>
      <c r="F33" s="4"/>
      <c r="G33" s="10">
        <f>SUM(G8:G32)</f>
        <v>6385602932815</v>
      </c>
      <c r="H33" s="4"/>
      <c r="I33" s="10">
        <f>SUM(I8:I32)</f>
        <v>25985787806</v>
      </c>
      <c r="J33" s="4"/>
      <c r="K33" s="4"/>
      <c r="L33" s="4"/>
      <c r="M33" s="10">
        <f>SUM(M8:M32)</f>
        <v>6411588720621</v>
      </c>
      <c r="N33" s="4"/>
      <c r="O33" s="10">
        <f>SUM(O8:O32)</f>
        <v>6385602932815</v>
      </c>
      <c r="P33" s="4"/>
      <c r="Q33" s="10">
        <f>SUM(Q8:Q32)</f>
        <v>25985787806</v>
      </c>
    </row>
    <row r="34" spans="3:17" ht="24.7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rightToLeft="1" workbookViewId="0">
      <selection activeCell="Q12" sqref="Q11:Q12"/>
    </sheetView>
  </sheetViews>
  <sheetFormatPr defaultRowHeight="24"/>
  <cols>
    <col min="1" max="1" width="30.8554687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111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113</v>
      </c>
      <c r="D6" s="17" t="s">
        <v>113</v>
      </c>
      <c r="E6" s="17" t="s">
        <v>113</v>
      </c>
      <c r="F6" s="17" t="s">
        <v>113</v>
      </c>
      <c r="G6" s="17" t="s">
        <v>113</v>
      </c>
      <c r="H6" s="17" t="s">
        <v>113</v>
      </c>
      <c r="I6" s="17" t="s">
        <v>113</v>
      </c>
      <c r="K6" s="17" t="s">
        <v>114</v>
      </c>
      <c r="L6" s="17" t="s">
        <v>114</v>
      </c>
      <c r="M6" s="17" t="s">
        <v>114</v>
      </c>
      <c r="N6" s="17" t="s">
        <v>114</v>
      </c>
      <c r="O6" s="17" t="s">
        <v>114</v>
      </c>
      <c r="P6" s="17" t="s">
        <v>114</v>
      </c>
      <c r="Q6" s="17" t="s">
        <v>114</v>
      </c>
    </row>
    <row r="7" spans="1:17" ht="24.75">
      <c r="A7" s="17" t="s">
        <v>3</v>
      </c>
      <c r="C7" s="17" t="s">
        <v>7</v>
      </c>
      <c r="E7" s="17" t="s">
        <v>121</v>
      </c>
      <c r="G7" s="17" t="s">
        <v>122</v>
      </c>
      <c r="I7" s="17" t="s">
        <v>124</v>
      </c>
      <c r="K7" s="17" t="s">
        <v>7</v>
      </c>
      <c r="M7" s="17" t="s">
        <v>121</v>
      </c>
      <c r="O7" s="17" t="s">
        <v>122</v>
      </c>
      <c r="Q7" s="17" t="s">
        <v>124</v>
      </c>
    </row>
    <row r="8" spans="1:17">
      <c r="A8" s="1" t="s">
        <v>72</v>
      </c>
      <c r="C8" s="6">
        <v>106200</v>
      </c>
      <c r="D8" s="4"/>
      <c r="E8" s="6">
        <v>87028678154</v>
      </c>
      <c r="F8" s="4"/>
      <c r="G8" s="6">
        <v>85552137594</v>
      </c>
      <c r="H8" s="4"/>
      <c r="I8" s="6">
        <f>E8-G8</f>
        <v>1476540560</v>
      </c>
      <c r="J8" s="4"/>
      <c r="K8" s="6">
        <v>106200</v>
      </c>
      <c r="L8" s="4"/>
      <c r="M8" s="6">
        <v>87028678154</v>
      </c>
      <c r="N8" s="4"/>
      <c r="O8" s="6">
        <v>85552137594</v>
      </c>
      <c r="P8" s="4"/>
      <c r="Q8" s="6">
        <f>M8-O8</f>
        <v>1476540560</v>
      </c>
    </row>
    <row r="9" spans="1:17">
      <c r="A9" s="1" t="s">
        <v>87</v>
      </c>
      <c r="C9" s="6">
        <v>1000000</v>
      </c>
      <c r="D9" s="4"/>
      <c r="E9" s="6">
        <v>945326250000</v>
      </c>
      <c r="F9" s="4"/>
      <c r="G9" s="6">
        <v>932592309278</v>
      </c>
      <c r="H9" s="4"/>
      <c r="I9" s="6">
        <f>E9-G9</f>
        <v>12733940722</v>
      </c>
      <c r="J9" s="4"/>
      <c r="K9" s="6">
        <v>1000000</v>
      </c>
      <c r="L9" s="4"/>
      <c r="M9" s="6">
        <v>945326250000</v>
      </c>
      <c r="N9" s="4"/>
      <c r="O9" s="6">
        <v>932592309278</v>
      </c>
      <c r="P9" s="4"/>
      <c r="Q9" s="6">
        <v>12733940722</v>
      </c>
    </row>
    <row r="10" spans="1:17" ht="24.75" thickBot="1">
      <c r="C10" s="4"/>
      <c r="D10" s="4"/>
      <c r="E10" s="10">
        <f>SUM(E8:E9)</f>
        <v>1032354928154</v>
      </c>
      <c r="F10" s="4"/>
      <c r="G10" s="10">
        <f>SUM(G8:G9)</f>
        <v>1018144446872</v>
      </c>
      <c r="H10" s="4"/>
      <c r="I10" s="10">
        <f>SUM(I8:I9)</f>
        <v>14210481282</v>
      </c>
      <c r="J10" s="4"/>
      <c r="K10" s="4"/>
      <c r="L10" s="4"/>
      <c r="M10" s="10">
        <f>SUM(M8:M9)</f>
        <v>1032354928154</v>
      </c>
      <c r="N10" s="4"/>
      <c r="O10" s="10">
        <f>SUM(O8:O9)</f>
        <v>1018144446872</v>
      </c>
      <c r="P10" s="4"/>
      <c r="Q10" s="10">
        <f>SUM(Q8:Q9)</f>
        <v>14210481282</v>
      </c>
    </row>
    <row r="11" spans="1:17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4"/>
  <sheetViews>
    <sheetView rightToLeft="1" workbookViewId="0">
      <selection activeCell="E28" sqref="E28"/>
    </sheetView>
  </sheetViews>
  <sheetFormatPr defaultRowHeight="24"/>
  <cols>
    <col min="1" max="1" width="32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111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115</v>
      </c>
      <c r="C6" s="17" t="s">
        <v>113</v>
      </c>
      <c r="D6" s="17" t="s">
        <v>113</v>
      </c>
      <c r="E6" s="17" t="s">
        <v>113</v>
      </c>
      <c r="F6" s="17" t="s">
        <v>113</v>
      </c>
      <c r="G6" s="17" t="s">
        <v>113</v>
      </c>
      <c r="H6" s="17" t="s">
        <v>113</v>
      </c>
      <c r="I6" s="17" t="s">
        <v>113</v>
      </c>
      <c r="K6" s="17" t="s">
        <v>114</v>
      </c>
      <c r="L6" s="17" t="s">
        <v>114</v>
      </c>
      <c r="M6" s="17" t="s">
        <v>114</v>
      </c>
      <c r="N6" s="17" t="s">
        <v>114</v>
      </c>
      <c r="O6" s="17" t="s">
        <v>114</v>
      </c>
      <c r="P6" s="17" t="s">
        <v>114</v>
      </c>
      <c r="Q6" s="17" t="s">
        <v>114</v>
      </c>
    </row>
    <row r="7" spans="1:17" ht="24.75">
      <c r="A7" s="17" t="s">
        <v>115</v>
      </c>
      <c r="C7" s="17" t="s">
        <v>128</v>
      </c>
      <c r="E7" s="17" t="s">
        <v>125</v>
      </c>
      <c r="G7" s="17" t="s">
        <v>126</v>
      </c>
      <c r="I7" s="17" t="s">
        <v>129</v>
      </c>
      <c r="K7" s="17" t="s">
        <v>128</v>
      </c>
      <c r="M7" s="17" t="s">
        <v>125</v>
      </c>
      <c r="O7" s="17" t="s">
        <v>126</v>
      </c>
      <c r="Q7" s="17" t="s">
        <v>129</v>
      </c>
    </row>
    <row r="8" spans="1:17">
      <c r="A8" s="1" t="s">
        <v>72</v>
      </c>
      <c r="C8" s="14">
        <v>0</v>
      </c>
      <c r="D8" s="14"/>
      <c r="E8" s="14">
        <v>5574768917</v>
      </c>
      <c r="F8" s="14"/>
      <c r="G8" s="14">
        <v>1476540560</v>
      </c>
      <c r="H8" s="14"/>
      <c r="I8" s="14">
        <f>C8+E8+G8</f>
        <v>7051309477</v>
      </c>
      <c r="J8" s="14"/>
      <c r="K8" s="14">
        <v>0</v>
      </c>
      <c r="L8" s="14"/>
      <c r="M8" s="14">
        <v>5574768917</v>
      </c>
      <c r="N8" s="14"/>
      <c r="O8" s="14">
        <v>1476540560</v>
      </c>
      <c r="P8" s="14"/>
      <c r="Q8" s="14">
        <f>K8+M8+O8</f>
        <v>7051309477</v>
      </c>
    </row>
    <row r="9" spans="1:17">
      <c r="A9" s="1" t="s">
        <v>87</v>
      </c>
      <c r="C9" s="14">
        <v>13242797919</v>
      </c>
      <c r="D9" s="14"/>
      <c r="E9" s="14">
        <v>-2228029472</v>
      </c>
      <c r="F9" s="14"/>
      <c r="G9" s="14">
        <v>12733940722</v>
      </c>
      <c r="H9" s="14"/>
      <c r="I9" s="14">
        <f t="shared" ref="I9:I32" si="0">C9+E9+G9</f>
        <v>23748709169</v>
      </c>
      <c r="J9" s="14"/>
      <c r="K9" s="14">
        <v>13242797919</v>
      </c>
      <c r="L9" s="14"/>
      <c r="M9" s="14">
        <v>-2228029472</v>
      </c>
      <c r="N9" s="14"/>
      <c r="O9" s="14">
        <v>12733940722</v>
      </c>
      <c r="P9" s="14"/>
      <c r="Q9" s="14">
        <f t="shared" ref="Q9:Q32" si="1">K9+M9+O9</f>
        <v>23748709169</v>
      </c>
    </row>
    <row r="10" spans="1:17">
      <c r="A10" s="1" t="s">
        <v>90</v>
      </c>
      <c r="C10" s="14">
        <v>30727276208</v>
      </c>
      <c r="D10" s="14"/>
      <c r="E10" s="14">
        <v>-20970269335</v>
      </c>
      <c r="F10" s="14"/>
      <c r="G10" s="14">
        <v>0</v>
      </c>
      <c r="H10" s="14"/>
      <c r="I10" s="14">
        <f t="shared" si="0"/>
        <v>9757006873</v>
      </c>
      <c r="J10" s="14"/>
      <c r="K10" s="14">
        <v>30727276208</v>
      </c>
      <c r="L10" s="14"/>
      <c r="M10" s="14">
        <v>-20970269335</v>
      </c>
      <c r="N10" s="14"/>
      <c r="O10" s="14">
        <v>0</v>
      </c>
      <c r="P10" s="14"/>
      <c r="Q10" s="14">
        <f t="shared" si="1"/>
        <v>9757006873</v>
      </c>
    </row>
    <row r="11" spans="1:17">
      <c r="A11" s="1" t="s">
        <v>81</v>
      </c>
      <c r="C11" s="14">
        <v>0</v>
      </c>
      <c r="D11" s="14"/>
      <c r="E11" s="14">
        <v>73724862</v>
      </c>
      <c r="F11" s="14"/>
      <c r="G11" s="14">
        <v>0</v>
      </c>
      <c r="H11" s="14"/>
      <c r="I11" s="14">
        <f t="shared" si="0"/>
        <v>73724862</v>
      </c>
      <c r="J11" s="14"/>
      <c r="K11" s="14">
        <v>0</v>
      </c>
      <c r="L11" s="14"/>
      <c r="M11" s="14">
        <v>73724862</v>
      </c>
      <c r="N11" s="14"/>
      <c r="O11" s="14">
        <v>0</v>
      </c>
      <c r="P11" s="14"/>
      <c r="Q11" s="14">
        <f t="shared" si="1"/>
        <v>73724862</v>
      </c>
    </row>
    <row r="12" spans="1:17">
      <c r="A12" s="1" t="s">
        <v>61</v>
      </c>
      <c r="C12" s="14">
        <v>0</v>
      </c>
      <c r="D12" s="14"/>
      <c r="E12" s="14">
        <v>1318214351</v>
      </c>
      <c r="F12" s="14"/>
      <c r="G12" s="14">
        <v>0</v>
      </c>
      <c r="H12" s="14"/>
      <c r="I12" s="14">
        <f t="shared" si="0"/>
        <v>1318214351</v>
      </c>
      <c r="J12" s="14"/>
      <c r="K12" s="14">
        <v>0</v>
      </c>
      <c r="L12" s="14"/>
      <c r="M12" s="14">
        <v>1318214351</v>
      </c>
      <c r="N12" s="14"/>
      <c r="O12" s="14">
        <v>0</v>
      </c>
      <c r="P12" s="14"/>
      <c r="Q12" s="14">
        <f t="shared" si="1"/>
        <v>1318214351</v>
      </c>
    </row>
    <row r="13" spans="1:17">
      <c r="A13" s="1" t="s">
        <v>84</v>
      </c>
      <c r="C13" s="14">
        <v>0</v>
      </c>
      <c r="D13" s="14"/>
      <c r="E13" s="14">
        <v>2461434823</v>
      </c>
      <c r="F13" s="14"/>
      <c r="G13" s="14">
        <v>0</v>
      </c>
      <c r="H13" s="14"/>
      <c r="I13" s="14">
        <f t="shared" si="0"/>
        <v>2461434823</v>
      </c>
      <c r="J13" s="14"/>
      <c r="K13" s="14">
        <v>0</v>
      </c>
      <c r="L13" s="14"/>
      <c r="M13" s="14">
        <v>2461434823</v>
      </c>
      <c r="N13" s="14"/>
      <c r="O13" s="14">
        <v>0</v>
      </c>
      <c r="P13" s="14"/>
      <c r="Q13" s="14">
        <f t="shared" si="1"/>
        <v>2461434823</v>
      </c>
    </row>
    <row r="14" spans="1:17">
      <c r="A14" s="1" t="s">
        <v>23</v>
      </c>
      <c r="C14" s="14">
        <v>0</v>
      </c>
      <c r="D14" s="14"/>
      <c r="E14" s="14">
        <v>6071805038</v>
      </c>
      <c r="F14" s="14"/>
      <c r="G14" s="14">
        <v>0</v>
      </c>
      <c r="H14" s="14"/>
      <c r="I14" s="14">
        <f t="shared" si="0"/>
        <v>6071805038</v>
      </c>
      <c r="J14" s="14"/>
      <c r="K14" s="14">
        <v>0</v>
      </c>
      <c r="L14" s="14"/>
      <c r="M14" s="14">
        <v>6071805038</v>
      </c>
      <c r="N14" s="14"/>
      <c r="O14" s="14">
        <v>0</v>
      </c>
      <c r="P14" s="14"/>
      <c r="Q14" s="14">
        <f t="shared" si="1"/>
        <v>6071805038</v>
      </c>
    </row>
    <row r="15" spans="1:17">
      <c r="A15" s="1" t="s">
        <v>63</v>
      </c>
      <c r="C15" s="14">
        <v>0</v>
      </c>
      <c r="D15" s="14"/>
      <c r="E15" s="14">
        <v>6668063</v>
      </c>
      <c r="F15" s="14"/>
      <c r="G15" s="14">
        <v>0</v>
      </c>
      <c r="H15" s="14"/>
      <c r="I15" s="14">
        <f t="shared" si="0"/>
        <v>6668063</v>
      </c>
      <c r="J15" s="14"/>
      <c r="K15" s="14">
        <v>0</v>
      </c>
      <c r="L15" s="14"/>
      <c r="M15" s="14">
        <v>6668063</v>
      </c>
      <c r="N15" s="14"/>
      <c r="O15" s="14">
        <v>0</v>
      </c>
      <c r="P15" s="14"/>
      <c r="Q15" s="14">
        <f t="shared" si="1"/>
        <v>6668063</v>
      </c>
    </row>
    <row r="16" spans="1:17">
      <c r="A16" s="1" t="s">
        <v>75</v>
      </c>
      <c r="C16" s="14">
        <v>0</v>
      </c>
      <c r="D16" s="14"/>
      <c r="E16" s="14">
        <v>269001404</v>
      </c>
      <c r="F16" s="14"/>
      <c r="G16" s="14">
        <v>0</v>
      </c>
      <c r="H16" s="14"/>
      <c r="I16" s="14">
        <f t="shared" si="0"/>
        <v>269001404</v>
      </c>
      <c r="J16" s="14"/>
      <c r="K16" s="14">
        <v>0</v>
      </c>
      <c r="L16" s="14"/>
      <c r="M16" s="14">
        <v>269001404</v>
      </c>
      <c r="N16" s="14"/>
      <c r="O16" s="14">
        <v>0</v>
      </c>
      <c r="P16" s="14"/>
      <c r="Q16" s="14">
        <f t="shared" si="1"/>
        <v>269001404</v>
      </c>
    </row>
    <row r="17" spans="1:17">
      <c r="A17" s="1" t="s">
        <v>55</v>
      </c>
      <c r="C17" s="14">
        <v>0</v>
      </c>
      <c r="D17" s="14"/>
      <c r="E17" s="14">
        <v>271156811</v>
      </c>
      <c r="F17" s="14"/>
      <c r="G17" s="14">
        <v>0</v>
      </c>
      <c r="H17" s="14"/>
      <c r="I17" s="14">
        <f t="shared" si="0"/>
        <v>271156811</v>
      </c>
      <c r="J17" s="14"/>
      <c r="K17" s="14">
        <v>0</v>
      </c>
      <c r="L17" s="14"/>
      <c r="M17" s="14">
        <v>271156811</v>
      </c>
      <c r="N17" s="14"/>
      <c r="O17" s="14">
        <v>0</v>
      </c>
      <c r="P17" s="14"/>
      <c r="Q17" s="14">
        <f t="shared" si="1"/>
        <v>271156811</v>
      </c>
    </row>
    <row r="18" spans="1:17">
      <c r="A18" s="1" t="s">
        <v>66</v>
      </c>
      <c r="C18" s="14">
        <v>0</v>
      </c>
      <c r="D18" s="14"/>
      <c r="E18" s="14">
        <v>5742334792</v>
      </c>
      <c r="F18" s="14"/>
      <c r="G18" s="14">
        <v>0</v>
      </c>
      <c r="H18" s="14"/>
      <c r="I18" s="14">
        <f t="shared" si="0"/>
        <v>5742334792</v>
      </c>
      <c r="J18" s="14"/>
      <c r="K18" s="14">
        <v>0</v>
      </c>
      <c r="L18" s="14"/>
      <c r="M18" s="14">
        <v>5742334792</v>
      </c>
      <c r="N18" s="14"/>
      <c r="O18" s="14">
        <v>0</v>
      </c>
      <c r="P18" s="14"/>
      <c r="Q18" s="14">
        <f t="shared" si="1"/>
        <v>5742334792</v>
      </c>
    </row>
    <row r="19" spans="1:17">
      <c r="A19" s="1" t="s">
        <v>58</v>
      </c>
      <c r="C19" s="14">
        <v>0</v>
      </c>
      <c r="D19" s="14"/>
      <c r="E19" s="14">
        <v>8561558057</v>
      </c>
      <c r="F19" s="14"/>
      <c r="G19" s="14">
        <v>0</v>
      </c>
      <c r="H19" s="14"/>
      <c r="I19" s="14">
        <f t="shared" si="0"/>
        <v>8561558057</v>
      </c>
      <c r="J19" s="14"/>
      <c r="K19" s="14">
        <v>0</v>
      </c>
      <c r="L19" s="14"/>
      <c r="M19" s="14">
        <v>8561558057</v>
      </c>
      <c r="N19" s="14"/>
      <c r="O19" s="14">
        <v>0</v>
      </c>
      <c r="P19" s="14"/>
      <c r="Q19" s="14">
        <f t="shared" si="1"/>
        <v>8561558057</v>
      </c>
    </row>
    <row r="20" spans="1:17">
      <c r="A20" s="1" t="s">
        <v>69</v>
      </c>
      <c r="C20" s="14">
        <v>0</v>
      </c>
      <c r="D20" s="14"/>
      <c r="E20" s="14">
        <v>149834073</v>
      </c>
      <c r="F20" s="14"/>
      <c r="G20" s="14">
        <v>0</v>
      </c>
      <c r="H20" s="14"/>
      <c r="I20" s="14">
        <f t="shared" si="0"/>
        <v>149834073</v>
      </c>
      <c r="J20" s="14"/>
      <c r="K20" s="14">
        <v>0</v>
      </c>
      <c r="L20" s="14"/>
      <c r="M20" s="14">
        <v>149834073</v>
      </c>
      <c r="N20" s="14"/>
      <c r="O20" s="14">
        <v>0</v>
      </c>
      <c r="P20" s="14"/>
      <c r="Q20" s="14">
        <f t="shared" si="1"/>
        <v>149834073</v>
      </c>
    </row>
    <row r="21" spans="1:17">
      <c r="A21" s="1" t="s">
        <v>27</v>
      </c>
      <c r="C21" s="14">
        <v>0</v>
      </c>
      <c r="D21" s="14"/>
      <c r="E21" s="14">
        <v>356528993</v>
      </c>
      <c r="F21" s="14"/>
      <c r="G21" s="14">
        <v>0</v>
      </c>
      <c r="H21" s="14"/>
      <c r="I21" s="14">
        <f t="shared" si="0"/>
        <v>356528993</v>
      </c>
      <c r="J21" s="14"/>
      <c r="K21" s="14">
        <v>0</v>
      </c>
      <c r="L21" s="14"/>
      <c r="M21" s="14">
        <v>356528993</v>
      </c>
      <c r="N21" s="14"/>
      <c r="O21" s="14">
        <v>0</v>
      </c>
      <c r="P21" s="14"/>
      <c r="Q21" s="14">
        <f t="shared" si="1"/>
        <v>356528993</v>
      </c>
    </row>
    <row r="22" spans="1:17">
      <c r="A22" s="1" t="s">
        <v>30</v>
      </c>
      <c r="C22" s="14">
        <v>0</v>
      </c>
      <c r="D22" s="14"/>
      <c r="E22" s="14">
        <v>389679180</v>
      </c>
      <c r="F22" s="14"/>
      <c r="G22" s="14">
        <v>0</v>
      </c>
      <c r="H22" s="14"/>
      <c r="I22" s="14">
        <f t="shared" si="0"/>
        <v>389679180</v>
      </c>
      <c r="J22" s="14"/>
      <c r="K22" s="14">
        <v>0</v>
      </c>
      <c r="L22" s="14"/>
      <c r="M22" s="14">
        <v>389679180</v>
      </c>
      <c r="N22" s="14"/>
      <c r="O22" s="14">
        <v>0</v>
      </c>
      <c r="P22" s="14"/>
      <c r="Q22" s="14">
        <f t="shared" si="1"/>
        <v>389679180</v>
      </c>
    </row>
    <row r="23" spans="1:17">
      <c r="A23" s="1" t="s">
        <v>33</v>
      </c>
      <c r="C23" s="14">
        <v>0</v>
      </c>
      <c r="D23" s="14"/>
      <c r="E23" s="14">
        <v>1439607374</v>
      </c>
      <c r="F23" s="14"/>
      <c r="G23" s="14">
        <v>0</v>
      </c>
      <c r="H23" s="14"/>
      <c r="I23" s="14">
        <f t="shared" si="0"/>
        <v>1439607374</v>
      </c>
      <c r="J23" s="14"/>
      <c r="K23" s="14">
        <v>0</v>
      </c>
      <c r="L23" s="14"/>
      <c r="M23" s="14">
        <v>1439607374</v>
      </c>
      <c r="N23" s="14"/>
      <c r="O23" s="14">
        <v>0</v>
      </c>
      <c r="P23" s="14"/>
      <c r="Q23" s="14">
        <f t="shared" si="1"/>
        <v>1439607374</v>
      </c>
    </row>
    <row r="24" spans="1:17">
      <c r="A24" s="1" t="s">
        <v>35</v>
      </c>
      <c r="C24" s="14">
        <v>0</v>
      </c>
      <c r="D24" s="14"/>
      <c r="E24" s="14">
        <v>753494988</v>
      </c>
      <c r="F24" s="14"/>
      <c r="G24" s="14">
        <v>0</v>
      </c>
      <c r="H24" s="14"/>
      <c r="I24" s="14">
        <f t="shared" si="0"/>
        <v>753494988</v>
      </c>
      <c r="J24" s="14"/>
      <c r="K24" s="14">
        <v>0</v>
      </c>
      <c r="L24" s="14"/>
      <c r="M24" s="14">
        <v>753494988</v>
      </c>
      <c r="N24" s="14"/>
      <c r="O24" s="14">
        <v>0</v>
      </c>
      <c r="P24" s="14"/>
      <c r="Q24" s="14">
        <f t="shared" si="1"/>
        <v>753494988</v>
      </c>
    </row>
    <row r="25" spans="1:17">
      <c r="A25" s="1" t="s">
        <v>37</v>
      </c>
      <c r="C25" s="14">
        <v>0</v>
      </c>
      <c r="D25" s="14"/>
      <c r="E25" s="14">
        <v>706121493</v>
      </c>
      <c r="F25" s="14"/>
      <c r="G25" s="14">
        <v>0</v>
      </c>
      <c r="H25" s="14"/>
      <c r="I25" s="14">
        <f t="shared" si="0"/>
        <v>706121493</v>
      </c>
      <c r="J25" s="14"/>
      <c r="K25" s="14">
        <v>0</v>
      </c>
      <c r="L25" s="14"/>
      <c r="M25" s="14">
        <v>706121493</v>
      </c>
      <c r="N25" s="14"/>
      <c r="O25" s="14">
        <v>0</v>
      </c>
      <c r="P25" s="14"/>
      <c r="Q25" s="14">
        <f t="shared" si="1"/>
        <v>706121493</v>
      </c>
    </row>
    <row r="26" spans="1:17">
      <c r="A26" s="1" t="s">
        <v>39</v>
      </c>
      <c r="C26" s="14">
        <v>0</v>
      </c>
      <c r="D26" s="14"/>
      <c r="E26" s="14">
        <v>1524739033</v>
      </c>
      <c r="F26" s="14"/>
      <c r="G26" s="14">
        <v>0</v>
      </c>
      <c r="H26" s="14"/>
      <c r="I26" s="14">
        <f t="shared" si="0"/>
        <v>1524739033</v>
      </c>
      <c r="J26" s="14"/>
      <c r="K26" s="14">
        <v>0</v>
      </c>
      <c r="L26" s="14"/>
      <c r="M26" s="14">
        <v>1524739033</v>
      </c>
      <c r="N26" s="14"/>
      <c r="O26" s="14">
        <v>0</v>
      </c>
      <c r="P26" s="14"/>
      <c r="Q26" s="14">
        <f t="shared" si="1"/>
        <v>1524739033</v>
      </c>
    </row>
    <row r="27" spans="1:17">
      <c r="A27" s="1" t="s">
        <v>40</v>
      </c>
      <c r="C27" s="14">
        <v>0</v>
      </c>
      <c r="D27" s="14"/>
      <c r="E27" s="14">
        <v>173925314</v>
      </c>
      <c r="F27" s="14"/>
      <c r="G27" s="14">
        <v>0</v>
      </c>
      <c r="H27" s="14"/>
      <c r="I27" s="14">
        <f t="shared" si="0"/>
        <v>173925314</v>
      </c>
      <c r="J27" s="14"/>
      <c r="K27" s="14">
        <v>0</v>
      </c>
      <c r="L27" s="14"/>
      <c r="M27" s="14">
        <v>173925314</v>
      </c>
      <c r="N27" s="14"/>
      <c r="O27" s="14">
        <v>0</v>
      </c>
      <c r="P27" s="14"/>
      <c r="Q27" s="14">
        <f t="shared" si="1"/>
        <v>173925314</v>
      </c>
    </row>
    <row r="28" spans="1:17">
      <c r="A28" s="1" t="s">
        <v>43</v>
      </c>
      <c r="C28" s="14">
        <v>0</v>
      </c>
      <c r="D28" s="14"/>
      <c r="E28" s="14">
        <v>121529355</v>
      </c>
      <c r="F28" s="14"/>
      <c r="G28" s="14">
        <v>0</v>
      </c>
      <c r="H28" s="14"/>
      <c r="I28" s="14">
        <f t="shared" si="0"/>
        <v>121529355</v>
      </c>
      <c r="J28" s="14"/>
      <c r="K28" s="14">
        <v>0</v>
      </c>
      <c r="L28" s="14"/>
      <c r="M28" s="14">
        <v>121529355</v>
      </c>
      <c r="N28" s="14"/>
      <c r="O28" s="14">
        <v>0</v>
      </c>
      <c r="P28" s="14"/>
      <c r="Q28" s="14">
        <f t="shared" si="1"/>
        <v>121529355</v>
      </c>
    </row>
    <row r="29" spans="1:17">
      <c r="A29" s="1" t="s">
        <v>49</v>
      </c>
      <c r="C29" s="14">
        <v>0</v>
      </c>
      <c r="D29" s="14"/>
      <c r="E29" s="14">
        <v>97250404</v>
      </c>
      <c r="F29" s="14"/>
      <c r="G29" s="14">
        <v>0</v>
      </c>
      <c r="H29" s="14"/>
      <c r="I29" s="14">
        <f t="shared" si="0"/>
        <v>97250404</v>
      </c>
      <c r="J29" s="14"/>
      <c r="K29" s="14">
        <v>0</v>
      </c>
      <c r="L29" s="14"/>
      <c r="M29" s="14">
        <v>97250404</v>
      </c>
      <c r="N29" s="14"/>
      <c r="O29" s="14">
        <v>0</v>
      </c>
      <c r="P29" s="14"/>
      <c r="Q29" s="14">
        <f t="shared" si="1"/>
        <v>97250404</v>
      </c>
    </row>
    <row r="30" spans="1:17">
      <c r="A30" s="1" t="s">
        <v>46</v>
      </c>
      <c r="C30" s="14">
        <v>0</v>
      </c>
      <c r="D30" s="14"/>
      <c r="E30" s="14">
        <v>1782824372</v>
      </c>
      <c r="F30" s="14"/>
      <c r="G30" s="14">
        <v>0</v>
      </c>
      <c r="H30" s="14"/>
      <c r="I30" s="14">
        <f t="shared" si="0"/>
        <v>1782824372</v>
      </c>
      <c r="J30" s="14"/>
      <c r="K30" s="14">
        <v>0</v>
      </c>
      <c r="L30" s="14"/>
      <c r="M30" s="14">
        <v>1782824372</v>
      </c>
      <c r="N30" s="14"/>
      <c r="O30" s="14">
        <v>0</v>
      </c>
      <c r="P30" s="14"/>
      <c r="Q30" s="14">
        <f t="shared" si="1"/>
        <v>1782824372</v>
      </c>
    </row>
    <row r="31" spans="1:17">
      <c r="A31" s="1" t="s">
        <v>78</v>
      </c>
      <c r="C31" s="14">
        <v>0</v>
      </c>
      <c r="D31" s="14"/>
      <c r="E31" s="14">
        <v>9285459162</v>
      </c>
      <c r="F31" s="14"/>
      <c r="G31" s="14">
        <v>0</v>
      </c>
      <c r="H31" s="14"/>
      <c r="I31" s="14">
        <f t="shared" si="0"/>
        <v>9285459162</v>
      </c>
      <c r="J31" s="14"/>
      <c r="K31" s="14">
        <v>0</v>
      </c>
      <c r="L31" s="14"/>
      <c r="M31" s="14">
        <v>9285459164</v>
      </c>
      <c r="N31" s="14"/>
      <c r="O31" s="14">
        <v>0</v>
      </c>
      <c r="P31" s="14"/>
      <c r="Q31" s="14">
        <f t="shared" si="1"/>
        <v>9285459164</v>
      </c>
    </row>
    <row r="32" spans="1:17">
      <c r="A32" s="1" t="s">
        <v>52</v>
      </c>
      <c r="C32" s="14">
        <v>0</v>
      </c>
      <c r="D32" s="14"/>
      <c r="E32" s="14">
        <v>2052425754</v>
      </c>
      <c r="F32" s="14"/>
      <c r="G32" s="14">
        <v>0</v>
      </c>
      <c r="H32" s="14"/>
      <c r="I32" s="14">
        <f t="shared" si="0"/>
        <v>2052425754</v>
      </c>
      <c r="J32" s="14"/>
      <c r="K32" s="14">
        <v>0</v>
      </c>
      <c r="L32" s="14"/>
      <c r="M32" s="14">
        <v>2052425754</v>
      </c>
      <c r="N32" s="14"/>
      <c r="O32" s="14">
        <v>0</v>
      </c>
      <c r="P32" s="14"/>
      <c r="Q32" s="14">
        <f t="shared" si="1"/>
        <v>2052425754</v>
      </c>
    </row>
    <row r="33" spans="3:17" ht="24.75" thickBot="1">
      <c r="C33" s="15">
        <f>SUM(C8:C32)</f>
        <v>43970074127</v>
      </c>
      <c r="D33" s="14"/>
      <c r="E33" s="15">
        <f>SUM(E8:E32)</f>
        <v>25985787806</v>
      </c>
      <c r="F33" s="14"/>
      <c r="G33" s="15">
        <f>SUM(G8:G32)</f>
        <v>14210481282</v>
      </c>
      <c r="H33" s="14"/>
      <c r="I33" s="15">
        <f>SUM(I8:I32)</f>
        <v>84166343215</v>
      </c>
      <c r="J33" s="14"/>
      <c r="K33" s="15">
        <f>SUM(K8:K32)</f>
        <v>43970074127</v>
      </c>
      <c r="L33" s="14"/>
      <c r="M33" s="15">
        <f>SUM(M8:M32)</f>
        <v>25985787808</v>
      </c>
      <c r="N33" s="14"/>
      <c r="O33" s="15">
        <f>SUM(O8:O32)</f>
        <v>14210481282</v>
      </c>
      <c r="P33" s="14"/>
      <c r="Q33" s="15">
        <f>SUM(Q8:Q32)</f>
        <v>84166343217</v>
      </c>
    </row>
    <row r="34" spans="3:17" ht="24.75" thickTop="1">
      <c r="C34" s="14"/>
      <c r="D34" s="14"/>
      <c r="E34" s="14"/>
      <c r="F34" s="14"/>
      <c r="G34" s="18"/>
      <c r="H34" s="14"/>
      <c r="I34" s="14"/>
      <c r="J34" s="14"/>
      <c r="K34" s="14"/>
      <c r="L34" s="14"/>
      <c r="M34" s="14"/>
      <c r="N34" s="14"/>
      <c r="O34" s="14"/>
      <c r="P34" s="14"/>
      <c r="Q34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5" sqref="E5"/>
    </sheetView>
  </sheetViews>
  <sheetFormatPr defaultRowHeight="24"/>
  <cols>
    <col min="1" max="1" width="14.710937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6" t="s">
        <v>0</v>
      </c>
      <c r="B2" s="16"/>
      <c r="C2" s="16"/>
      <c r="D2" s="16"/>
      <c r="E2" s="16"/>
    </row>
    <row r="3" spans="1:5" ht="24.75">
      <c r="A3" s="16" t="s">
        <v>111</v>
      </c>
      <c r="B3" s="16"/>
      <c r="C3" s="16"/>
      <c r="D3" s="16"/>
      <c r="E3" s="16"/>
    </row>
    <row r="4" spans="1:5" ht="24.75">
      <c r="A4" s="16" t="s">
        <v>2</v>
      </c>
      <c r="B4" s="16"/>
      <c r="C4" s="16"/>
      <c r="D4" s="16"/>
      <c r="E4" s="16"/>
    </row>
    <row r="5" spans="1:5" ht="24.75">
      <c r="C5" s="16" t="s">
        <v>113</v>
      </c>
      <c r="E5" s="2" t="s">
        <v>135</v>
      </c>
    </row>
    <row r="6" spans="1:5" ht="24.75">
      <c r="A6" s="16" t="s">
        <v>130</v>
      </c>
      <c r="C6" s="17"/>
      <c r="E6" s="5" t="s">
        <v>136</v>
      </c>
    </row>
    <row r="7" spans="1:5" ht="24.75">
      <c r="A7" s="17" t="s">
        <v>130</v>
      </c>
      <c r="C7" s="17" t="s">
        <v>104</v>
      </c>
      <c r="E7" s="17" t="s">
        <v>104</v>
      </c>
    </row>
    <row r="8" spans="1:5">
      <c r="A8" s="1" t="s">
        <v>130</v>
      </c>
      <c r="C8" s="6">
        <v>440000</v>
      </c>
      <c r="D8" s="4"/>
      <c r="E8" s="6">
        <v>440000</v>
      </c>
    </row>
    <row r="9" spans="1:5" ht="24.75" thickBot="1">
      <c r="A9" s="1" t="s">
        <v>120</v>
      </c>
      <c r="C9" s="10">
        <v>440000</v>
      </c>
      <c r="D9" s="4"/>
      <c r="E9" s="10">
        <v>440000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0"/>
  <sheetViews>
    <sheetView rightToLeft="1" tabSelected="1" workbookViewId="0">
      <selection activeCell="C9" sqref="C9"/>
    </sheetView>
  </sheetViews>
  <sheetFormatPr defaultRowHeight="24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5.42578125" style="1" bestFit="1" customWidth="1"/>
    <col min="11" max="16384" width="9.140625" style="1"/>
  </cols>
  <sheetData>
    <row r="2" spans="1:10" ht="24.75">
      <c r="A2" s="16" t="s">
        <v>0</v>
      </c>
      <c r="B2" s="16"/>
      <c r="C2" s="16"/>
      <c r="D2" s="16"/>
      <c r="E2" s="16"/>
      <c r="F2" s="16"/>
      <c r="G2" s="16"/>
    </row>
    <row r="3" spans="1:10" ht="24.75">
      <c r="A3" s="16" t="s">
        <v>111</v>
      </c>
      <c r="B3" s="16"/>
      <c r="C3" s="16"/>
      <c r="D3" s="16"/>
      <c r="E3" s="16"/>
      <c r="F3" s="16"/>
      <c r="G3" s="16"/>
    </row>
    <row r="4" spans="1:10" ht="24.75">
      <c r="A4" s="16" t="s">
        <v>2</v>
      </c>
      <c r="B4" s="16"/>
      <c r="C4" s="16"/>
      <c r="D4" s="16"/>
      <c r="E4" s="16"/>
      <c r="F4" s="16"/>
      <c r="G4" s="16"/>
    </row>
    <row r="6" spans="1:10" ht="24.75">
      <c r="A6" s="17" t="s">
        <v>115</v>
      </c>
      <c r="C6" s="17" t="s">
        <v>104</v>
      </c>
      <c r="E6" s="17" t="s">
        <v>127</v>
      </c>
      <c r="G6" s="17" t="s">
        <v>12</v>
      </c>
      <c r="J6" s="3"/>
    </row>
    <row r="7" spans="1:10">
      <c r="A7" s="1" t="s">
        <v>131</v>
      </c>
      <c r="C7" s="6">
        <v>84166343217</v>
      </c>
      <c r="E7" s="8">
        <f>C7/$C$9</f>
        <v>0.99999477228446687</v>
      </c>
      <c r="G7" s="8">
        <v>1.2668964129277434E-2</v>
      </c>
      <c r="J7" s="3"/>
    </row>
    <row r="8" spans="1:10">
      <c r="A8" s="1" t="s">
        <v>130</v>
      </c>
      <c r="C8" s="6">
        <f>'سایر درآمدها'!C9</f>
        <v>440000</v>
      </c>
      <c r="E8" s="8">
        <f>C8/$C$9</f>
        <v>5.2277155331644992E-6</v>
      </c>
      <c r="G8" s="8">
        <v>6.6230086799781028E-8</v>
      </c>
      <c r="J8" s="3"/>
    </row>
    <row r="9" spans="1:10" ht="24.75" thickBot="1">
      <c r="C9" s="7">
        <f>SUM(C7:C8)</f>
        <v>84166783217</v>
      </c>
      <c r="E9" s="12">
        <f>SUM(E7:E8)</f>
        <v>1</v>
      </c>
      <c r="G9" s="12">
        <f>SUM(G7:G8)</f>
        <v>1.2669030359364234E-2</v>
      </c>
      <c r="J9" s="3"/>
    </row>
    <row r="10" spans="1:10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اوراق مشارکت</vt:lpstr>
      <vt:lpstr>تعدیل قیمت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2022-09-03T05:37:57Z</dcterms:created>
  <dcterms:modified xsi:type="dcterms:W3CDTF">2022-09-03T12:03:27Z</dcterms:modified>
</cp:coreProperties>
</file>