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شهریور\"/>
    </mc:Choice>
  </mc:AlternateContent>
  <xr:revisionPtr revIDLastSave="0" documentId="13_ncr:1_{6DD61061-B0CC-434A-85A4-8C6133611EC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اوراق مشارکت" sheetId="3" r:id="rId2"/>
    <sheet name="تعدیل قیمت" sheetId="4" r:id="rId3"/>
    <sheet name="سپرده" sheetId="6" r:id="rId4"/>
    <sheet name="جمع درآمدها" sheetId="15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اوراق بهادار" sheetId="12" r:id="rId9"/>
    <sheet name="درآمد سپرده بانکی" sheetId="13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5" l="1"/>
  <c r="E8" i="15" s="1"/>
  <c r="G9" i="15"/>
  <c r="K8" i="13"/>
  <c r="G8" i="13"/>
  <c r="K9" i="13"/>
  <c r="I9" i="13"/>
  <c r="G9" i="13"/>
  <c r="E9" i="13"/>
  <c r="Q13" i="12"/>
  <c r="Q11" i="12"/>
  <c r="Q10" i="12"/>
  <c r="I36" i="12"/>
  <c r="I34" i="12"/>
  <c r="L16" i="7"/>
  <c r="Q8" i="12"/>
  <c r="O39" i="12"/>
  <c r="M39" i="12"/>
  <c r="K39" i="12"/>
  <c r="I39" i="12"/>
  <c r="G39" i="12"/>
  <c r="E39" i="12"/>
  <c r="C39" i="12"/>
  <c r="Q9" i="12"/>
  <c r="Q12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5" i="12"/>
  <c r="I37" i="12"/>
  <c r="I38" i="12"/>
  <c r="I8" i="12"/>
  <c r="Q17" i="10"/>
  <c r="O17" i="10"/>
  <c r="M17" i="10"/>
  <c r="I17" i="10"/>
  <c r="G17" i="10"/>
  <c r="E17" i="10"/>
  <c r="I17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6" i="9" s="1"/>
  <c r="Q32" i="9"/>
  <c r="Q33" i="9"/>
  <c r="Q34" i="9"/>
  <c r="Q35" i="9"/>
  <c r="Q8" i="9"/>
  <c r="I9" i="9"/>
  <c r="I10" i="9"/>
  <c r="I11" i="9"/>
  <c r="I12" i="9"/>
  <c r="I13" i="9"/>
  <c r="I14" i="9"/>
  <c r="I15" i="9"/>
  <c r="I16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8" i="9"/>
  <c r="I36" i="9" s="1"/>
  <c r="E36" i="9"/>
  <c r="G36" i="9"/>
  <c r="M36" i="9"/>
  <c r="O36" i="9"/>
  <c r="I15" i="7"/>
  <c r="K15" i="7"/>
  <c r="M15" i="7"/>
  <c r="O15" i="7"/>
  <c r="Q15" i="7"/>
  <c r="S15" i="7"/>
  <c r="S9" i="6"/>
  <c r="K9" i="6"/>
  <c r="M9" i="6"/>
  <c r="O9" i="6"/>
  <c r="Q9" i="6"/>
  <c r="I20" i="4"/>
  <c r="I23" i="4"/>
  <c r="I9" i="4"/>
  <c r="I10" i="4"/>
  <c r="I11" i="4"/>
  <c r="I12" i="4"/>
  <c r="I13" i="4"/>
  <c r="I14" i="4"/>
  <c r="I15" i="4"/>
  <c r="I16" i="4"/>
  <c r="I17" i="4"/>
  <c r="I18" i="4"/>
  <c r="I19" i="4"/>
  <c r="I21" i="4"/>
  <c r="I22" i="4"/>
  <c r="I24" i="4"/>
  <c r="I25" i="4"/>
  <c r="I8" i="4"/>
  <c r="E7" i="15" l="1"/>
  <c r="E9" i="15" s="1"/>
  <c r="Q39" i="12"/>
  <c r="AK40" i="3"/>
  <c r="AI40" i="3"/>
  <c r="AG40" i="3"/>
  <c r="AA40" i="3"/>
  <c r="W40" i="3"/>
  <c r="S40" i="3"/>
  <c r="Q40" i="3"/>
</calcChain>
</file>

<file path=xl/sharedStrings.xml><?xml version="1.0" encoding="utf-8"?>
<sst xmlns="http://schemas.openxmlformats.org/spreadsheetml/2006/main" count="562" uniqueCount="160">
  <si>
    <t>صندوق سرمایه‌گذاری ثابت آوند مفید</t>
  </si>
  <si>
    <t>صورت وضعیت پورتفوی</t>
  </si>
  <si>
    <t>برای ماه منتهی به 1401/06/31</t>
  </si>
  <si>
    <t>نام شرکت</t>
  </si>
  <si>
    <t>1401/05/31</t>
  </si>
  <si>
    <t>تغییرات طی دوره</t>
  </si>
  <si>
    <t>1401/06/31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</si>
  <si>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</si>
  <si>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</si>
  <si>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</si>
  <si>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</si>
  <si>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</si>
  <si>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</si>
  <si>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</si>
  <si>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</si>
  <si>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</si>
  <si>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</si>
  <si>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</si>
  <si>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</si>
  <si>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</si>
  <si>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</si>
  <si>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</si>
  <si>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</si>
  <si>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</si>
  <si>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</si>
  <si>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1400/07/06</t>
  </si>
  <si>
    <t>1403/11/15</t>
  </si>
  <si>
    <t>اسناد خزانه-م9بودجه00-031101</t>
  </si>
  <si>
    <t>1400/06/01</t>
  </si>
  <si>
    <t>1403/11/01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</si>
  <si>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</si>
  <si>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</si>
  <si>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</si>
  <si>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</si>
  <si>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</si>
  <si>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</si>
  <si>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</si>
  <si>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</si>
  <si>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</si>
  <si>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</si>
  <si>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</si>
  <si>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</si>
  <si>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</si>
  <si>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</si>
  <si>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</si>
  <si>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</si>
  <si>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</si>
  <si>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اسنادخزانه-م2بودجه00-031024</t>
  </si>
  <si>
    <t>1403/10/24</t>
  </si>
  <si>
    <t>اسنادخزانه-م3بودجه00-030418</t>
  </si>
  <si>
    <t>1403/04/18</t>
  </si>
  <si>
    <t>اسنادخزانه-م3بودجه99-011110</t>
  </si>
  <si>
    <t>1399/06/22</t>
  </si>
  <si>
    <t>1401/11/10</t>
  </si>
  <si>
    <t>اسنادخزانه-م4بودجه00-030522</t>
  </si>
  <si>
    <t>1400/03/11</t>
  </si>
  <si>
    <t>1403/05/22</t>
  </si>
  <si>
    <t>اسنادخزانه-م5بودجه00-030626</t>
  </si>
  <si>
    <t>اسنادخزانه-م5بودجه99-020218</t>
  </si>
  <si>
    <t>1399/09/05</t>
  </si>
  <si>
    <t>1402/02/18</t>
  </si>
  <si>
    <t>اسنادخزانه-م6بودجه00-030723</t>
  </si>
  <si>
    <t>1403/07/23</t>
  </si>
  <si>
    <t>اسنادخزانه-م6بودجه99-020321</t>
  </si>
  <si>
    <t>1399/08/27</t>
  </si>
  <si>
    <t>1402/03/21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</si>
  <si>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</si>
  <si>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</si>
  <si>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</si>
  <si>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</si>
  <si>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</si>
  <si>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</si>
  <si>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</si>
  <si>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</si>
  <si>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</si>
  <si>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</si>
  <si>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</si>
  <si>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</si>
  <si>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صکوک اجاره فارس147- 3ماهه18%</t>
  </si>
  <si>
    <t>1399/07/13</t>
  </si>
  <si>
    <t>1403/07/13</t>
  </si>
  <si>
    <t>گام بانک تجارت0203</t>
  </si>
  <si>
    <t>1401/04/25</t>
  </si>
  <si>
    <t>1402/03/30</t>
  </si>
  <si>
    <t>گواهی اعتبار مولد رفاه0201</t>
  </si>
  <si>
    <t>1401/02/01</t>
  </si>
  <si>
    <t>1402/01/31</t>
  </si>
  <si>
    <t>مرابحه عام دولت105-ش.خ030503</t>
  </si>
  <si>
    <t>1401/03/03</t>
  </si>
  <si>
    <t>1403/05/03</t>
  </si>
  <si>
    <t>مرابحه عام دولت94-ش.خ030816</t>
  </si>
  <si>
    <t>1400/09/16</t>
  </si>
  <si>
    <t>1403/08/16</t>
  </si>
  <si>
    <t>گواهی اعتبار مولد سامان0204</t>
  </si>
  <si>
    <t>1401/05/01</t>
  </si>
  <si>
    <t>1402/04/31</t>
  </si>
  <si>
    <t>گام بانک تجارت0204</t>
  </si>
  <si>
    <t>1401/04/31</t>
  </si>
  <si>
    <t>1402/04/28</t>
  </si>
  <si>
    <t>مرابحه عام دولت112-ش.خ 040408</t>
  </si>
  <si>
    <t>1401/06/08</t>
  </si>
  <si>
    <t>1404/04/07</t>
  </si>
  <si>
    <t>گواهی اعتبار مولد رفاه0202</t>
  </si>
  <si>
    <t>1401/03/17</t>
  </si>
  <si>
    <t>1402/02/31</t>
  </si>
  <si>
    <t>صکوک مرابحه کرازی505-3ماهه18%</t>
  </si>
  <si>
    <t>1401/05/22</t>
  </si>
  <si>
    <t>1405/05/22</t>
  </si>
  <si>
    <t>صکوک اجاره معادن212-6ماهه21%</t>
  </si>
  <si>
    <t>1398/12/14</t>
  </si>
  <si>
    <t>1402/12/14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</si>
  <si>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</si>
  <si>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</si>
  <si>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</si>
  <si>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</si>
  <si>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</si>
  <si>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</si>
  <si>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</si>
  <si>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</si>
  <si>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</si>
  <si>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</si>
  <si>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</si>
  <si>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</si>
  <si>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</si>
  <si>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</si>
  <si>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</si>
  <si>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</si>
  <si>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</si>
  <si>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</si>
  <si>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</si>
  <si>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</si>
  <si>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</si>
  <si>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</si>
  <si>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</si>
  <si>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</si>
  <si>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</si>
  <si>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</si>
  <si>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</si>
  <si>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</si>
  <si>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</si>
  <si>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</si>
  <si>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</si>
  <si>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</si>
  <si>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</si>
  <si>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</si>
  <si>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</si>
  <si>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</si>
  <si>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</si>
  <si>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</si>
  <si>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</si>
  <si>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</si>
  <si>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</si>
  <si>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</si>
  <si>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اوراق بهادار</t>
  </si>
  <si>
    <t>درآمد سپرده بانکی</t>
  </si>
  <si>
    <t>1401/06/01</t>
  </si>
  <si>
    <t>جلوگیری از نوسانات ناگهانی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</si>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</sst>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1"/>
      <name val="Calibri"/>
    </font>
    <font>
      <sz val="16"/>
      <color rgb="FFFF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0" fontId="1" fillId="0" borderId="0" xfId="1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0" fontId="1" fillId="0" borderId="2" xfId="1" applyNumberFormat="1" applyFont="1" applyBorder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10" fontId="1" fillId="0" borderId="0" xfId="1" applyNumberFormat="1" applyFont="1"/>
    <xf numFmtId="3" fontId="5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0</xdr:rowOff>
        </xdr:from>
        <xdr:to>
          <xdr:col>10</xdr:col>
          <xdr:colOff>257175</xdr:colOff>
          <xdr:row>32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183A9995-32B2-A383-20DB-929B009FB8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DC75C-E6B6-4BB6-BA58-79A8B9609267}">
  <dimension ref="A1"/>
  <sheetViews>
    <sheetView rightToLeft="1" view="pageBreakPreview" zoomScale="60" zoomScaleNormal="100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19050</xdr:colOff>
                <xdr:row>0</xdr:row>
                <xdr:rowOff>0</xdr:rowOff>
              </from>
              <to>
                <xdr:col>10</xdr:col>
                <xdr:colOff>257175</xdr:colOff>
                <xdr:row>32</xdr:row>
                <xdr:rowOff>0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0"/>
  <sheetViews>
    <sheetView rightToLeft="1" workbookViewId="0">
      <selection activeCell="G8" sqref="G8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3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3" ht="24.75">
      <c r="A3" s="18" t="s">
        <v>129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3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3" ht="24.75">
      <c r="A6" s="19" t="s">
        <v>148</v>
      </c>
      <c r="B6" s="19" t="s">
        <v>148</v>
      </c>
      <c r="C6" s="19" t="s">
        <v>148</v>
      </c>
      <c r="E6" s="19" t="s">
        <v>131</v>
      </c>
      <c r="F6" s="19" t="s">
        <v>131</v>
      </c>
      <c r="G6" s="19" t="s">
        <v>131</v>
      </c>
      <c r="I6" s="19" t="s">
        <v>132</v>
      </c>
      <c r="J6" s="19" t="s">
        <v>132</v>
      </c>
      <c r="K6" s="19" t="s">
        <v>132</v>
      </c>
    </row>
    <row r="7" spans="1:13" ht="24.75">
      <c r="A7" s="19" t="s">
        <v>149</v>
      </c>
      <c r="C7" s="19" t="s">
        <v>119</v>
      </c>
      <c r="E7" s="19" t="s">
        <v>150</v>
      </c>
      <c r="F7" s="13"/>
      <c r="G7" s="19" t="s">
        <v>151</v>
      </c>
      <c r="I7" s="19" t="s">
        <v>150</v>
      </c>
      <c r="K7" s="19" t="s">
        <v>151</v>
      </c>
    </row>
    <row r="8" spans="1:13">
      <c r="A8" s="1" t="s">
        <v>125</v>
      </c>
      <c r="C8" s="1" t="s">
        <v>126</v>
      </c>
      <c r="E8" s="6">
        <v>1270853</v>
      </c>
      <c r="F8" s="4"/>
      <c r="G8" s="8">
        <f>E8/E9</f>
        <v>1</v>
      </c>
      <c r="H8" s="4"/>
      <c r="I8" s="6">
        <v>1270853</v>
      </c>
      <c r="J8" s="4"/>
      <c r="K8" s="8">
        <f>I8/$I$9</f>
        <v>1</v>
      </c>
      <c r="L8" s="4"/>
      <c r="M8" s="4"/>
    </row>
    <row r="9" spans="1:13" ht="24.75" thickBot="1">
      <c r="E9" s="7">
        <f>SUM(E8)</f>
        <v>1270853</v>
      </c>
      <c r="F9" s="4"/>
      <c r="G9" s="10">
        <f>SUM(G8)</f>
        <v>1</v>
      </c>
      <c r="H9" s="4"/>
      <c r="I9" s="7">
        <f>SUM(I8)</f>
        <v>1270853</v>
      </c>
      <c r="J9" s="4"/>
      <c r="K9" s="10">
        <f>SUM(K8)</f>
        <v>1</v>
      </c>
    </row>
    <row r="10" spans="1:13" ht="24.75" thickTop="1">
      <c r="E10" s="3"/>
      <c r="K10" s="14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N7" sqref="N7"/>
    </sheetView>
  </sheetViews>
  <sheetFormatPr defaultRowHeight="24"/>
  <cols>
    <col min="1" max="1" width="14.7109375" style="1" bestFit="1" customWidth="1"/>
    <col min="2" max="2" width="1" style="1" customWidth="1"/>
    <col min="3" max="3" width="18.28515625" style="1" customWidth="1"/>
    <col min="4" max="4" width="1" style="1" customWidth="1"/>
    <col min="5" max="5" width="24.140625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8" t="s">
        <v>0</v>
      </c>
      <c r="B2" s="18"/>
      <c r="C2" s="18"/>
      <c r="D2" s="18"/>
      <c r="E2" s="18"/>
    </row>
    <row r="3" spans="1:5" ht="24.75">
      <c r="A3" s="18" t="s">
        <v>129</v>
      </c>
      <c r="B3" s="18"/>
      <c r="C3" s="18"/>
      <c r="D3" s="18"/>
      <c r="E3" s="18"/>
    </row>
    <row r="4" spans="1:5" ht="24.75">
      <c r="A4" s="18" t="s">
        <v>2</v>
      </c>
      <c r="B4" s="18"/>
      <c r="C4" s="18"/>
      <c r="D4" s="18"/>
      <c r="E4" s="18"/>
    </row>
    <row r="5" spans="1:5" ht="24.75">
      <c r="C5" s="18" t="s">
        <v>131</v>
      </c>
      <c r="D5" s="2"/>
      <c r="E5" s="17" t="s">
        <v>158</v>
      </c>
    </row>
    <row r="6" spans="1:5" ht="24.75">
      <c r="A6" s="18" t="s">
        <v>152</v>
      </c>
      <c r="C6" s="19"/>
      <c r="D6" s="2"/>
      <c r="E6" s="5" t="s">
        <v>159</v>
      </c>
    </row>
    <row r="7" spans="1:5" ht="24.75">
      <c r="A7" s="19" t="s">
        <v>152</v>
      </c>
      <c r="C7" s="19" t="s">
        <v>122</v>
      </c>
      <c r="E7" s="19" t="s">
        <v>122</v>
      </c>
    </row>
    <row r="8" spans="1:5" ht="24.75">
      <c r="A8" s="2" t="s">
        <v>152</v>
      </c>
      <c r="C8" s="6">
        <v>0</v>
      </c>
      <c r="D8" s="4"/>
      <c r="E8" s="6">
        <v>440000</v>
      </c>
    </row>
    <row r="9" spans="1:5" ht="25.5" thickBot="1">
      <c r="A9" s="2" t="s">
        <v>138</v>
      </c>
      <c r="C9" s="7">
        <v>0</v>
      </c>
      <c r="D9" s="4"/>
      <c r="E9" s="7">
        <v>440000</v>
      </c>
    </row>
    <row r="10" spans="1:5" ht="24.75" thickTop="1"/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2"/>
  <sheetViews>
    <sheetView rightToLeft="1" tabSelected="1" topLeftCell="H1" workbookViewId="0">
      <selection activeCell="O48" sqref="O43:AK48"/>
    </sheetView>
  </sheetViews>
  <sheetFormatPr defaultRowHeight="24"/>
  <cols>
    <col min="1" max="1" width="33.28515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10.140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10.140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4.75">
      <c r="A6" s="19" t="s">
        <v>15</v>
      </c>
      <c r="B6" s="19" t="s">
        <v>15</v>
      </c>
      <c r="C6" s="19" t="s">
        <v>15</v>
      </c>
      <c r="D6" s="19" t="s">
        <v>15</v>
      </c>
      <c r="E6" s="19" t="s">
        <v>15</v>
      </c>
      <c r="F6" s="19" t="s">
        <v>15</v>
      </c>
      <c r="G6" s="19" t="s">
        <v>15</v>
      </c>
      <c r="H6" s="19" t="s">
        <v>15</v>
      </c>
      <c r="I6" s="19" t="s">
        <v>15</v>
      </c>
      <c r="J6" s="19" t="s">
        <v>15</v>
      </c>
      <c r="K6" s="19" t="s">
        <v>15</v>
      </c>
      <c r="L6" s="19" t="s">
        <v>15</v>
      </c>
      <c r="M6" s="19" t="s">
        <v>15</v>
      </c>
      <c r="O6" s="19" t="s">
        <v>155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24.75">
      <c r="A7" s="18" t="s">
        <v>16</v>
      </c>
      <c r="C7" s="18" t="s">
        <v>17</v>
      </c>
      <c r="E7" s="18" t="s">
        <v>18</v>
      </c>
      <c r="G7" s="18" t="s">
        <v>19</v>
      </c>
      <c r="I7" s="18" t="s">
        <v>20</v>
      </c>
      <c r="K7" s="18" t="s">
        <v>21</v>
      </c>
      <c r="M7" s="18" t="s">
        <v>14</v>
      </c>
      <c r="O7" s="18" t="s">
        <v>7</v>
      </c>
      <c r="Q7" s="18" t="s">
        <v>8</v>
      </c>
      <c r="S7" s="18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8" t="s">
        <v>7</v>
      </c>
      <c r="AE7" s="18" t="s">
        <v>22</v>
      </c>
      <c r="AG7" s="18" t="s">
        <v>8</v>
      </c>
      <c r="AI7" s="18" t="s">
        <v>9</v>
      </c>
      <c r="AK7" s="18" t="s">
        <v>12</v>
      </c>
    </row>
    <row r="8" spans="1:37" ht="24.75">
      <c r="A8" s="19" t="s">
        <v>16</v>
      </c>
      <c r="C8" s="19" t="s">
        <v>17</v>
      </c>
      <c r="E8" s="19" t="s">
        <v>18</v>
      </c>
      <c r="G8" s="19" t="s">
        <v>19</v>
      </c>
      <c r="I8" s="19" t="s">
        <v>20</v>
      </c>
      <c r="K8" s="19" t="s">
        <v>21</v>
      </c>
      <c r="M8" s="19" t="s">
        <v>14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13</v>
      </c>
      <c r="AC8" s="19" t="s">
        <v>7</v>
      </c>
      <c r="AE8" s="19" t="s">
        <v>22</v>
      </c>
      <c r="AG8" s="19" t="s">
        <v>8</v>
      </c>
      <c r="AI8" s="19" t="s">
        <v>9</v>
      </c>
      <c r="AK8" s="19" t="s">
        <v>12</v>
      </c>
    </row>
    <row r="9" spans="1:37">
      <c r="A9" s="1" t="s">
        <v>23</v>
      </c>
      <c r="C9" s="4" t="s">
        <v>24</v>
      </c>
      <c r="D9" s="4"/>
      <c r="E9" s="4" t="s">
        <v>24</v>
      </c>
      <c r="F9" s="4"/>
      <c r="G9" s="4" t="s">
        <v>25</v>
      </c>
      <c r="H9" s="4"/>
      <c r="I9" s="4" t="s">
        <v>26</v>
      </c>
      <c r="J9" s="4"/>
      <c r="K9" s="6">
        <v>0</v>
      </c>
      <c r="L9" s="4"/>
      <c r="M9" s="6">
        <v>0</v>
      </c>
      <c r="N9" s="4"/>
      <c r="O9" s="6">
        <v>302957</v>
      </c>
      <c r="P9" s="4"/>
      <c r="Q9" s="6">
        <v>181004461264</v>
      </c>
      <c r="R9" s="4"/>
      <c r="S9" s="6">
        <v>182787285636</v>
      </c>
      <c r="T9" s="4"/>
      <c r="U9" s="6">
        <v>216599</v>
      </c>
      <c r="V9" s="4"/>
      <c r="W9" s="6">
        <v>132707107173</v>
      </c>
      <c r="X9" s="4"/>
      <c r="Y9" s="6">
        <v>394900</v>
      </c>
      <c r="Z9" s="4"/>
      <c r="AA9" s="6">
        <v>243724061838</v>
      </c>
      <c r="AB9" s="4"/>
      <c r="AC9" s="6">
        <v>124656</v>
      </c>
      <c r="AD9" s="4"/>
      <c r="AE9" s="6">
        <v>618700</v>
      </c>
      <c r="AF9" s="4"/>
      <c r="AG9" s="6">
        <v>75268169889</v>
      </c>
      <c r="AH9" s="4"/>
      <c r="AI9" s="6">
        <v>77118786444</v>
      </c>
      <c r="AJ9" s="4"/>
      <c r="AK9" s="8">
        <v>8.2468059011641306E-3</v>
      </c>
    </row>
    <row r="10" spans="1:37">
      <c r="A10" s="1" t="s">
        <v>27</v>
      </c>
      <c r="C10" s="4" t="s">
        <v>24</v>
      </c>
      <c r="D10" s="4"/>
      <c r="E10" s="4" t="s">
        <v>24</v>
      </c>
      <c r="F10" s="4"/>
      <c r="G10" s="4" t="s">
        <v>28</v>
      </c>
      <c r="H10" s="4"/>
      <c r="I10" s="4" t="s">
        <v>29</v>
      </c>
      <c r="J10" s="4"/>
      <c r="K10" s="6">
        <v>0</v>
      </c>
      <c r="L10" s="4"/>
      <c r="M10" s="6">
        <v>0</v>
      </c>
      <c r="N10" s="4"/>
      <c r="O10" s="6">
        <v>23900</v>
      </c>
      <c r="P10" s="4"/>
      <c r="Q10" s="6">
        <v>14460324496</v>
      </c>
      <c r="R10" s="4"/>
      <c r="S10" s="6">
        <v>14557574900</v>
      </c>
      <c r="T10" s="4"/>
      <c r="U10" s="6">
        <v>9600</v>
      </c>
      <c r="V10" s="4"/>
      <c r="W10" s="6">
        <v>5918223218</v>
      </c>
      <c r="X10" s="4"/>
      <c r="Y10" s="6">
        <v>0</v>
      </c>
      <c r="Z10" s="4"/>
      <c r="AA10" s="6">
        <v>0</v>
      </c>
      <c r="AB10" s="4"/>
      <c r="AC10" s="6">
        <v>33500</v>
      </c>
      <c r="AD10" s="4"/>
      <c r="AE10" s="6">
        <v>625900</v>
      </c>
      <c r="AF10" s="4"/>
      <c r="AG10" s="6">
        <v>20378547714</v>
      </c>
      <c r="AH10" s="4"/>
      <c r="AI10" s="6">
        <v>20966051216</v>
      </c>
      <c r="AJ10" s="4"/>
      <c r="AK10" s="8">
        <v>2.2420341769482082E-3</v>
      </c>
    </row>
    <row r="11" spans="1:37">
      <c r="A11" s="1" t="s">
        <v>30</v>
      </c>
      <c r="C11" s="4" t="s">
        <v>24</v>
      </c>
      <c r="D11" s="4"/>
      <c r="E11" s="4" t="s">
        <v>24</v>
      </c>
      <c r="F11" s="4"/>
      <c r="G11" s="4" t="s">
        <v>31</v>
      </c>
      <c r="H11" s="4"/>
      <c r="I11" s="4" t="s">
        <v>32</v>
      </c>
      <c r="J11" s="4"/>
      <c r="K11" s="6">
        <v>0</v>
      </c>
      <c r="L11" s="4"/>
      <c r="M11" s="6">
        <v>0</v>
      </c>
      <c r="N11" s="4"/>
      <c r="O11" s="6">
        <v>475627</v>
      </c>
      <c r="P11" s="4"/>
      <c r="Q11" s="6">
        <v>370412363692</v>
      </c>
      <c r="R11" s="4"/>
      <c r="S11" s="6">
        <v>376154698484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4"/>
      <c r="AC11" s="6">
        <v>475627</v>
      </c>
      <c r="AD11" s="4"/>
      <c r="AE11" s="6">
        <v>804783</v>
      </c>
      <c r="AF11" s="4"/>
      <c r="AG11" s="6">
        <v>370412363692</v>
      </c>
      <c r="AH11" s="4"/>
      <c r="AI11" s="6">
        <v>382747337231</v>
      </c>
      <c r="AJ11" s="4"/>
      <c r="AK11" s="8">
        <v>4.092962486674407E-2</v>
      </c>
    </row>
    <row r="12" spans="1:37">
      <c r="A12" s="1" t="s">
        <v>33</v>
      </c>
      <c r="C12" s="4" t="s">
        <v>24</v>
      </c>
      <c r="D12" s="4"/>
      <c r="E12" s="4" t="s">
        <v>24</v>
      </c>
      <c r="F12" s="4"/>
      <c r="G12" s="4" t="s">
        <v>34</v>
      </c>
      <c r="H12" s="4"/>
      <c r="I12" s="4" t="s">
        <v>35</v>
      </c>
      <c r="J12" s="4"/>
      <c r="K12" s="6">
        <v>0</v>
      </c>
      <c r="L12" s="4"/>
      <c r="M12" s="6">
        <v>0</v>
      </c>
      <c r="N12" s="4"/>
      <c r="O12" s="6">
        <v>793279</v>
      </c>
      <c r="P12" s="4"/>
      <c r="Q12" s="6">
        <v>608765508588</v>
      </c>
      <c r="R12" s="4"/>
      <c r="S12" s="6">
        <v>617327066645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793279</v>
      </c>
      <c r="AD12" s="4"/>
      <c r="AE12" s="6">
        <v>791917</v>
      </c>
      <c r="AF12" s="4"/>
      <c r="AG12" s="6">
        <v>608765508588</v>
      </c>
      <c r="AH12" s="4"/>
      <c r="AI12" s="6">
        <v>628163224744</v>
      </c>
      <c r="AJ12" s="4"/>
      <c r="AK12" s="8">
        <v>6.717351799194643E-2</v>
      </c>
    </row>
    <row r="13" spans="1:37">
      <c r="A13" s="1" t="s">
        <v>36</v>
      </c>
      <c r="C13" s="4" t="s">
        <v>24</v>
      </c>
      <c r="D13" s="4"/>
      <c r="E13" s="4" t="s">
        <v>24</v>
      </c>
      <c r="F13" s="4"/>
      <c r="G13" s="4" t="s">
        <v>37</v>
      </c>
      <c r="H13" s="4"/>
      <c r="I13" s="4" t="s">
        <v>38</v>
      </c>
      <c r="J13" s="4"/>
      <c r="K13" s="6">
        <v>0</v>
      </c>
      <c r="L13" s="4"/>
      <c r="M13" s="6">
        <v>0</v>
      </c>
      <c r="N13" s="4"/>
      <c r="O13" s="6">
        <v>15000</v>
      </c>
      <c r="P13" s="4"/>
      <c r="Q13" s="6">
        <v>11203370179</v>
      </c>
      <c r="R13" s="4"/>
      <c r="S13" s="6">
        <v>11353204252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4"/>
      <c r="AC13" s="6">
        <v>15000</v>
      </c>
      <c r="AD13" s="4"/>
      <c r="AE13" s="6">
        <v>770280</v>
      </c>
      <c r="AF13" s="4"/>
      <c r="AG13" s="6">
        <v>11203370179</v>
      </c>
      <c r="AH13" s="4"/>
      <c r="AI13" s="6">
        <v>11553318992</v>
      </c>
      <c r="AJ13" s="4"/>
      <c r="AK13" s="8">
        <v>1.2354704169319827E-3</v>
      </c>
    </row>
    <row r="14" spans="1:37">
      <c r="A14" s="1" t="s">
        <v>39</v>
      </c>
      <c r="C14" s="4" t="s">
        <v>24</v>
      </c>
      <c r="D14" s="4"/>
      <c r="E14" s="4" t="s">
        <v>24</v>
      </c>
      <c r="F14" s="4"/>
      <c r="G14" s="4" t="s">
        <v>40</v>
      </c>
      <c r="H14" s="4"/>
      <c r="I14" s="4" t="s">
        <v>41</v>
      </c>
      <c r="J14" s="4"/>
      <c r="K14" s="6">
        <v>0</v>
      </c>
      <c r="L14" s="4"/>
      <c r="M14" s="6">
        <v>0</v>
      </c>
      <c r="N14" s="4"/>
      <c r="O14" s="6">
        <v>220000</v>
      </c>
      <c r="P14" s="4"/>
      <c r="Q14" s="6">
        <v>137809774051</v>
      </c>
      <c r="R14" s="4"/>
      <c r="S14" s="6">
        <v>139249381425</v>
      </c>
      <c r="T14" s="4"/>
      <c r="U14" s="6">
        <v>76800</v>
      </c>
      <c r="V14" s="4"/>
      <c r="W14" s="6">
        <v>49178847511</v>
      </c>
      <c r="X14" s="4"/>
      <c r="Y14" s="6">
        <v>54000</v>
      </c>
      <c r="Z14" s="4"/>
      <c r="AA14" s="6">
        <v>34923408895</v>
      </c>
      <c r="AB14" s="4"/>
      <c r="AC14" s="6">
        <v>242800</v>
      </c>
      <c r="AD14" s="4"/>
      <c r="AE14" s="6">
        <v>647100</v>
      </c>
      <c r="AF14" s="4"/>
      <c r="AG14" s="6">
        <v>152967780711</v>
      </c>
      <c r="AH14" s="4"/>
      <c r="AI14" s="6">
        <v>157103899914</v>
      </c>
      <c r="AJ14" s="4"/>
      <c r="AK14" s="8">
        <v>1.6800126514535874E-2</v>
      </c>
    </row>
    <row r="15" spans="1:37">
      <c r="A15" s="1" t="s">
        <v>42</v>
      </c>
      <c r="C15" s="4" t="s">
        <v>24</v>
      </c>
      <c r="D15" s="4"/>
      <c r="E15" s="4" t="s">
        <v>24</v>
      </c>
      <c r="F15" s="4"/>
      <c r="G15" s="4" t="s">
        <v>43</v>
      </c>
      <c r="H15" s="4"/>
      <c r="I15" s="4" t="s">
        <v>44</v>
      </c>
      <c r="J15" s="4"/>
      <c r="K15" s="6">
        <v>0</v>
      </c>
      <c r="L15" s="4"/>
      <c r="M15" s="6">
        <v>0</v>
      </c>
      <c r="N15" s="4"/>
      <c r="O15" s="6">
        <v>7900</v>
      </c>
      <c r="P15" s="4"/>
      <c r="Q15" s="6">
        <v>6166025120</v>
      </c>
      <c r="R15" s="4"/>
      <c r="S15" s="6">
        <v>6239749982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4"/>
      <c r="AC15" s="6">
        <v>7900</v>
      </c>
      <c r="AD15" s="4"/>
      <c r="AE15" s="6">
        <v>803856</v>
      </c>
      <c r="AF15" s="4"/>
      <c r="AG15" s="6">
        <v>6166025120</v>
      </c>
      <c r="AH15" s="4"/>
      <c r="AI15" s="6">
        <v>6349978177</v>
      </c>
      <c r="AJ15" s="4"/>
      <c r="AK15" s="8">
        <v>6.7904384803012295E-4</v>
      </c>
    </row>
    <row r="16" spans="1:37">
      <c r="A16" s="1" t="s">
        <v>45</v>
      </c>
      <c r="C16" s="4" t="s">
        <v>24</v>
      </c>
      <c r="D16" s="4"/>
      <c r="E16" s="4" t="s">
        <v>24</v>
      </c>
      <c r="F16" s="4"/>
      <c r="G16" s="4" t="s">
        <v>46</v>
      </c>
      <c r="H16" s="4"/>
      <c r="I16" s="4" t="s">
        <v>35</v>
      </c>
      <c r="J16" s="4"/>
      <c r="K16" s="6">
        <v>0</v>
      </c>
      <c r="L16" s="4"/>
      <c r="M16" s="6">
        <v>0</v>
      </c>
      <c r="N16" s="4"/>
      <c r="O16" s="6">
        <v>88700</v>
      </c>
      <c r="P16" s="4"/>
      <c r="Q16" s="6">
        <v>68217283163</v>
      </c>
      <c r="R16" s="4"/>
      <c r="S16" s="6">
        <v>69535497514</v>
      </c>
      <c r="T16" s="4"/>
      <c r="U16" s="6">
        <v>0</v>
      </c>
      <c r="V16" s="4"/>
      <c r="W16" s="6">
        <v>0</v>
      </c>
      <c r="X16" s="4"/>
      <c r="Y16" s="6">
        <v>0</v>
      </c>
      <c r="Z16" s="4"/>
      <c r="AA16" s="6">
        <v>0</v>
      </c>
      <c r="AB16" s="4"/>
      <c r="AC16" s="6">
        <v>88700</v>
      </c>
      <c r="AD16" s="4"/>
      <c r="AE16" s="6">
        <v>793000</v>
      </c>
      <c r="AF16" s="4"/>
      <c r="AG16" s="6">
        <v>68217283163</v>
      </c>
      <c r="AH16" s="4"/>
      <c r="AI16" s="6">
        <v>70333736643</v>
      </c>
      <c r="AJ16" s="4"/>
      <c r="AK16" s="8">
        <v>7.5212370570639812E-3</v>
      </c>
    </row>
    <row r="17" spans="1:37">
      <c r="A17" s="1" t="s">
        <v>47</v>
      </c>
      <c r="C17" s="4" t="s">
        <v>24</v>
      </c>
      <c r="D17" s="4"/>
      <c r="E17" s="4" t="s">
        <v>24</v>
      </c>
      <c r="F17" s="4"/>
      <c r="G17" s="4" t="s">
        <v>40</v>
      </c>
      <c r="H17" s="4"/>
      <c r="I17" s="4" t="s">
        <v>48</v>
      </c>
      <c r="J17" s="4"/>
      <c r="K17" s="6">
        <v>0</v>
      </c>
      <c r="L17" s="4"/>
      <c r="M17" s="6">
        <v>0</v>
      </c>
      <c r="N17" s="4"/>
      <c r="O17" s="6">
        <v>211300</v>
      </c>
      <c r="P17" s="4"/>
      <c r="Q17" s="6">
        <v>127527459986</v>
      </c>
      <c r="R17" s="4"/>
      <c r="S17" s="6">
        <v>129052199019</v>
      </c>
      <c r="T17" s="4"/>
      <c r="U17" s="6">
        <v>201400</v>
      </c>
      <c r="V17" s="4"/>
      <c r="W17" s="6">
        <v>124735261176</v>
      </c>
      <c r="X17" s="4"/>
      <c r="Y17" s="6">
        <v>387700</v>
      </c>
      <c r="Z17" s="4"/>
      <c r="AA17" s="6">
        <v>242069617002</v>
      </c>
      <c r="AB17" s="4"/>
      <c r="AC17" s="6">
        <v>25000</v>
      </c>
      <c r="AD17" s="4"/>
      <c r="AE17" s="6">
        <v>624500</v>
      </c>
      <c r="AF17" s="4"/>
      <c r="AG17" s="6">
        <v>15580011862</v>
      </c>
      <c r="AH17" s="4"/>
      <c r="AI17" s="6">
        <v>15611309546</v>
      </c>
      <c r="AJ17" s="4"/>
      <c r="AK17" s="8">
        <v>1.6694173446614087E-3</v>
      </c>
    </row>
    <row r="18" spans="1:37">
      <c r="A18" s="1" t="s">
        <v>49</v>
      </c>
      <c r="C18" s="4" t="s">
        <v>24</v>
      </c>
      <c r="D18" s="4"/>
      <c r="E18" s="4" t="s">
        <v>24</v>
      </c>
      <c r="F18" s="4"/>
      <c r="G18" s="4" t="s">
        <v>40</v>
      </c>
      <c r="H18" s="4"/>
      <c r="I18" s="4" t="s">
        <v>50</v>
      </c>
      <c r="J18" s="4"/>
      <c r="K18" s="6">
        <v>0</v>
      </c>
      <c r="L18" s="4"/>
      <c r="M18" s="6">
        <v>0</v>
      </c>
      <c r="N18" s="4"/>
      <c r="O18" s="6">
        <v>70800</v>
      </c>
      <c r="P18" s="4"/>
      <c r="Q18" s="6">
        <v>47434207527</v>
      </c>
      <c r="R18" s="4"/>
      <c r="S18" s="6">
        <v>48140329020</v>
      </c>
      <c r="T18" s="4"/>
      <c r="U18" s="6">
        <v>33500</v>
      </c>
      <c r="V18" s="4"/>
      <c r="W18" s="6">
        <v>22998369461</v>
      </c>
      <c r="X18" s="4"/>
      <c r="Y18" s="6">
        <v>104300</v>
      </c>
      <c r="Z18" s="4"/>
      <c r="AA18" s="6">
        <v>72274428657</v>
      </c>
      <c r="AB18" s="4"/>
      <c r="AC18" s="6">
        <v>0</v>
      </c>
      <c r="AD18" s="4"/>
      <c r="AE18" s="6">
        <v>0</v>
      </c>
      <c r="AF18" s="4"/>
      <c r="AG18" s="6">
        <v>0</v>
      </c>
      <c r="AH18" s="4"/>
      <c r="AI18" s="6">
        <v>0</v>
      </c>
      <c r="AJ18" s="4"/>
      <c r="AK18" s="8">
        <v>0</v>
      </c>
    </row>
    <row r="19" spans="1:37">
      <c r="A19" s="1" t="s">
        <v>51</v>
      </c>
      <c r="C19" s="4" t="s">
        <v>24</v>
      </c>
      <c r="D19" s="4"/>
      <c r="E19" s="4" t="s">
        <v>24</v>
      </c>
      <c r="F19" s="4"/>
      <c r="G19" s="4" t="s">
        <v>52</v>
      </c>
      <c r="H19" s="4"/>
      <c r="I19" s="4" t="s">
        <v>53</v>
      </c>
      <c r="J19" s="4"/>
      <c r="K19" s="6">
        <v>0</v>
      </c>
      <c r="L19" s="4"/>
      <c r="M19" s="6">
        <v>0</v>
      </c>
      <c r="N19" s="4"/>
      <c r="O19" s="6">
        <v>151210</v>
      </c>
      <c r="P19" s="4"/>
      <c r="Q19" s="6">
        <v>136249553757</v>
      </c>
      <c r="R19" s="4"/>
      <c r="S19" s="6">
        <v>138710988580</v>
      </c>
      <c r="T19" s="4"/>
      <c r="U19" s="6">
        <v>0</v>
      </c>
      <c r="V19" s="4"/>
      <c r="W19" s="6">
        <v>0</v>
      </c>
      <c r="X19" s="4"/>
      <c r="Y19" s="6">
        <v>0</v>
      </c>
      <c r="Z19" s="4"/>
      <c r="AA19" s="6">
        <v>0</v>
      </c>
      <c r="AB19" s="4"/>
      <c r="AC19" s="6">
        <v>151210</v>
      </c>
      <c r="AD19" s="4"/>
      <c r="AE19" s="6">
        <v>933363</v>
      </c>
      <c r="AF19" s="4"/>
      <c r="AG19" s="6">
        <v>136249553757</v>
      </c>
      <c r="AH19" s="4"/>
      <c r="AI19" s="6">
        <v>141123057776</v>
      </c>
      <c r="AJ19" s="4"/>
      <c r="AK19" s="8">
        <v>1.5091192682376428E-2</v>
      </c>
    </row>
    <row r="20" spans="1:37">
      <c r="A20" s="1" t="s">
        <v>54</v>
      </c>
      <c r="C20" s="4" t="s">
        <v>24</v>
      </c>
      <c r="D20" s="4"/>
      <c r="E20" s="4" t="s">
        <v>24</v>
      </c>
      <c r="F20" s="4"/>
      <c r="G20" s="4" t="s">
        <v>55</v>
      </c>
      <c r="H20" s="4"/>
      <c r="I20" s="4" t="s">
        <v>56</v>
      </c>
      <c r="J20" s="4"/>
      <c r="K20" s="6">
        <v>0</v>
      </c>
      <c r="L20" s="4"/>
      <c r="M20" s="6">
        <v>0</v>
      </c>
      <c r="N20" s="4"/>
      <c r="O20" s="6">
        <v>62400</v>
      </c>
      <c r="P20" s="4"/>
      <c r="Q20" s="6">
        <v>41186223130</v>
      </c>
      <c r="R20" s="4"/>
      <c r="S20" s="6">
        <v>41542752123</v>
      </c>
      <c r="T20" s="4"/>
      <c r="U20" s="6">
        <v>72600</v>
      </c>
      <c r="V20" s="4"/>
      <c r="W20" s="6">
        <v>48896627002</v>
      </c>
      <c r="X20" s="4"/>
      <c r="Y20" s="6">
        <v>135000</v>
      </c>
      <c r="Z20" s="4"/>
      <c r="AA20" s="6">
        <v>91762332222</v>
      </c>
      <c r="AB20" s="4"/>
      <c r="AC20" s="6">
        <v>0</v>
      </c>
      <c r="AD20" s="4"/>
      <c r="AE20" s="6">
        <v>0</v>
      </c>
      <c r="AF20" s="4"/>
      <c r="AG20" s="6">
        <v>0</v>
      </c>
      <c r="AH20" s="4"/>
      <c r="AI20" s="6">
        <v>0</v>
      </c>
      <c r="AJ20" s="4"/>
      <c r="AK20" s="8">
        <v>0</v>
      </c>
    </row>
    <row r="21" spans="1:37">
      <c r="A21" s="1" t="s">
        <v>57</v>
      </c>
      <c r="C21" s="4" t="s">
        <v>24</v>
      </c>
      <c r="D21" s="4"/>
      <c r="E21" s="4" t="s">
        <v>24</v>
      </c>
      <c r="F21" s="4"/>
      <c r="G21" s="4" t="s">
        <v>40</v>
      </c>
      <c r="H21" s="4"/>
      <c r="I21" s="4" t="s">
        <v>48</v>
      </c>
      <c r="J21" s="4"/>
      <c r="K21" s="6">
        <v>0</v>
      </c>
      <c r="L21" s="4"/>
      <c r="M21" s="6">
        <v>0</v>
      </c>
      <c r="N21" s="4"/>
      <c r="O21" s="6">
        <v>158200</v>
      </c>
      <c r="P21" s="4"/>
      <c r="Q21" s="6">
        <v>102522663604</v>
      </c>
      <c r="R21" s="4"/>
      <c r="S21" s="6">
        <v>103276158592</v>
      </c>
      <c r="T21" s="4"/>
      <c r="U21" s="6">
        <v>126400</v>
      </c>
      <c r="V21" s="4"/>
      <c r="W21" s="6">
        <v>83575061993</v>
      </c>
      <c r="X21" s="4"/>
      <c r="Y21" s="6">
        <v>284600</v>
      </c>
      <c r="Z21" s="4"/>
      <c r="AA21" s="6">
        <v>189755907828</v>
      </c>
      <c r="AB21" s="4"/>
      <c r="AC21" s="6">
        <v>0</v>
      </c>
      <c r="AD21" s="4"/>
      <c r="AE21" s="6">
        <v>0</v>
      </c>
      <c r="AF21" s="4"/>
      <c r="AG21" s="6">
        <v>0</v>
      </c>
      <c r="AH21" s="4"/>
      <c r="AI21" s="6">
        <v>0</v>
      </c>
      <c r="AJ21" s="4"/>
      <c r="AK21" s="8">
        <v>0</v>
      </c>
    </row>
    <row r="22" spans="1:37">
      <c r="A22" s="1" t="s">
        <v>58</v>
      </c>
      <c r="C22" s="4" t="s">
        <v>24</v>
      </c>
      <c r="D22" s="4"/>
      <c r="E22" s="4" t="s">
        <v>24</v>
      </c>
      <c r="F22" s="4"/>
      <c r="G22" s="4" t="s">
        <v>59</v>
      </c>
      <c r="H22" s="4"/>
      <c r="I22" s="4" t="s">
        <v>60</v>
      </c>
      <c r="J22" s="4"/>
      <c r="K22" s="6">
        <v>0</v>
      </c>
      <c r="L22" s="4"/>
      <c r="M22" s="6">
        <v>0</v>
      </c>
      <c r="N22" s="4"/>
      <c r="O22" s="6">
        <v>20100</v>
      </c>
      <c r="P22" s="4"/>
      <c r="Q22" s="6">
        <v>17213027389</v>
      </c>
      <c r="R22" s="4"/>
      <c r="S22" s="6">
        <v>17482028793</v>
      </c>
      <c r="T22" s="4"/>
      <c r="U22" s="6">
        <v>0</v>
      </c>
      <c r="V22" s="4"/>
      <c r="W22" s="6">
        <v>0</v>
      </c>
      <c r="X22" s="4"/>
      <c r="Y22" s="6">
        <v>0</v>
      </c>
      <c r="Z22" s="4"/>
      <c r="AA22" s="6">
        <v>0</v>
      </c>
      <c r="AB22" s="4"/>
      <c r="AC22" s="6">
        <v>20100</v>
      </c>
      <c r="AD22" s="4"/>
      <c r="AE22" s="6">
        <v>884996</v>
      </c>
      <c r="AF22" s="4"/>
      <c r="AG22" s="6">
        <v>17213027389</v>
      </c>
      <c r="AH22" s="4"/>
      <c r="AI22" s="6">
        <v>17787063233</v>
      </c>
      <c r="AJ22" s="4"/>
      <c r="AK22" s="8">
        <v>1.9020846255250743E-3</v>
      </c>
    </row>
    <row r="23" spans="1:37">
      <c r="A23" s="1" t="s">
        <v>61</v>
      </c>
      <c r="C23" s="4" t="s">
        <v>24</v>
      </c>
      <c r="D23" s="4"/>
      <c r="E23" s="4" t="s">
        <v>24</v>
      </c>
      <c r="F23" s="4"/>
      <c r="G23" s="4" t="s">
        <v>40</v>
      </c>
      <c r="H23" s="4"/>
      <c r="I23" s="4" t="s">
        <v>62</v>
      </c>
      <c r="J23" s="4"/>
      <c r="K23" s="6">
        <v>0</v>
      </c>
      <c r="L23" s="4"/>
      <c r="M23" s="6">
        <v>0</v>
      </c>
      <c r="N23" s="4"/>
      <c r="O23" s="6">
        <v>115900</v>
      </c>
      <c r="P23" s="4"/>
      <c r="Q23" s="6">
        <v>74106319066</v>
      </c>
      <c r="R23" s="4"/>
      <c r="S23" s="6">
        <v>74495998246</v>
      </c>
      <c r="T23" s="4"/>
      <c r="U23" s="6">
        <v>176300</v>
      </c>
      <c r="V23" s="4"/>
      <c r="W23" s="6">
        <v>115030903317</v>
      </c>
      <c r="X23" s="4"/>
      <c r="Y23" s="6">
        <v>267200</v>
      </c>
      <c r="Z23" s="4"/>
      <c r="AA23" s="6">
        <v>175420927808</v>
      </c>
      <c r="AB23" s="4"/>
      <c r="AC23" s="6">
        <v>25000</v>
      </c>
      <c r="AD23" s="4"/>
      <c r="AE23" s="6">
        <v>657110</v>
      </c>
      <c r="AF23" s="4"/>
      <c r="AG23" s="6">
        <v>16392472800</v>
      </c>
      <c r="AH23" s="4"/>
      <c r="AI23" s="6">
        <v>16426497384</v>
      </c>
      <c r="AJ23" s="4"/>
      <c r="AK23" s="8">
        <v>1.7565906027346191E-3</v>
      </c>
    </row>
    <row r="24" spans="1:37">
      <c r="A24" s="1" t="s">
        <v>63</v>
      </c>
      <c r="C24" s="4" t="s">
        <v>24</v>
      </c>
      <c r="D24" s="4"/>
      <c r="E24" s="4" t="s">
        <v>24</v>
      </c>
      <c r="F24" s="4"/>
      <c r="G24" s="4" t="s">
        <v>64</v>
      </c>
      <c r="H24" s="4"/>
      <c r="I24" s="4" t="s">
        <v>65</v>
      </c>
      <c r="J24" s="4"/>
      <c r="K24" s="6">
        <v>0</v>
      </c>
      <c r="L24" s="4"/>
      <c r="M24" s="6">
        <v>0</v>
      </c>
      <c r="N24" s="4"/>
      <c r="O24" s="6">
        <v>400</v>
      </c>
      <c r="P24" s="4"/>
      <c r="Q24" s="6">
        <v>337261710</v>
      </c>
      <c r="R24" s="4"/>
      <c r="S24" s="6">
        <v>343929773</v>
      </c>
      <c r="T24" s="4"/>
      <c r="U24" s="6">
        <v>0</v>
      </c>
      <c r="V24" s="4"/>
      <c r="W24" s="6">
        <v>0</v>
      </c>
      <c r="X24" s="4"/>
      <c r="Y24" s="6">
        <v>0</v>
      </c>
      <c r="Z24" s="4"/>
      <c r="AA24" s="6">
        <v>0</v>
      </c>
      <c r="AB24" s="4"/>
      <c r="AC24" s="6">
        <v>400</v>
      </c>
      <c r="AD24" s="4"/>
      <c r="AE24" s="6">
        <v>867850</v>
      </c>
      <c r="AF24" s="4"/>
      <c r="AG24" s="6">
        <v>337261710</v>
      </c>
      <c r="AH24" s="4"/>
      <c r="AI24" s="6">
        <v>347113530</v>
      </c>
      <c r="AJ24" s="4"/>
      <c r="AK24" s="8">
        <v>3.7119073569143624E-5</v>
      </c>
    </row>
    <row r="25" spans="1:37">
      <c r="A25" s="1" t="s">
        <v>66</v>
      </c>
      <c r="C25" s="4" t="s">
        <v>24</v>
      </c>
      <c r="D25" s="4"/>
      <c r="E25" s="4" t="s">
        <v>24</v>
      </c>
      <c r="F25" s="4"/>
      <c r="G25" s="4" t="s">
        <v>67</v>
      </c>
      <c r="H25" s="4"/>
      <c r="I25" s="4" t="s">
        <v>68</v>
      </c>
      <c r="J25" s="4"/>
      <c r="K25" s="6">
        <v>0</v>
      </c>
      <c r="L25" s="4"/>
      <c r="M25" s="6">
        <v>0</v>
      </c>
      <c r="N25" s="4"/>
      <c r="O25" s="6">
        <v>30500</v>
      </c>
      <c r="P25" s="4"/>
      <c r="Q25" s="6">
        <v>18894745588</v>
      </c>
      <c r="R25" s="4"/>
      <c r="S25" s="6">
        <v>19068670902</v>
      </c>
      <c r="T25" s="4"/>
      <c r="U25" s="6">
        <v>28500</v>
      </c>
      <c r="V25" s="4"/>
      <c r="W25" s="6">
        <v>18031082740</v>
      </c>
      <c r="X25" s="4"/>
      <c r="Y25" s="6">
        <v>0</v>
      </c>
      <c r="Z25" s="4"/>
      <c r="AA25" s="6">
        <v>0</v>
      </c>
      <c r="AB25" s="4"/>
      <c r="AC25" s="6">
        <v>59000</v>
      </c>
      <c r="AD25" s="4"/>
      <c r="AE25" s="6">
        <v>641000</v>
      </c>
      <c r="AF25" s="4"/>
      <c r="AG25" s="6">
        <v>36925828328</v>
      </c>
      <c r="AH25" s="4"/>
      <c r="AI25" s="6">
        <v>37816116301</v>
      </c>
      <c r="AJ25" s="4"/>
      <c r="AK25" s="8">
        <v>4.043919587565805E-3</v>
      </c>
    </row>
    <row r="26" spans="1:37">
      <c r="A26" s="1" t="s">
        <v>69</v>
      </c>
      <c r="C26" s="4" t="s">
        <v>24</v>
      </c>
      <c r="D26" s="4"/>
      <c r="E26" s="4" t="s">
        <v>24</v>
      </c>
      <c r="F26" s="4"/>
      <c r="G26" s="4" t="s">
        <v>70</v>
      </c>
      <c r="H26" s="4"/>
      <c r="I26" s="4" t="s">
        <v>71</v>
      </c>
      <c r="J26" s="4"/>
      <c r="K26" s="6">
        <v>0</v>
      </c>
      <c r="L26" s="4"/>
      <c r="M26" s="6">
        <v>0</v>
      </c>
      <c r="N26" s="4"/>
      <c r="O26" s="6">
        <v>13000</v>
      </c>
      <c r="P26" s="4"/>
      <c r="Q26" s="6">
        <v>8002591133</v>
      </c>
      <c r="R26" s="4"/>
      <c r="S26" s="6">
        <v>8124120488</v>
      </c>
      <c r="T26" s="4"/>
      <c r="U26" s="6">
        <v>19400</v>
      </c>
      <c r="V26" s="4"/>
      <c r="W26" s="6">
        <v>12213734205</v>
      </c>
      <c r="X26" s="4"/>
      <c r="Y26" s="6">
        <v>0</v>
      </c>
      <c r="Z26" s="4"/>
      <c r="AA26" s="6">
        <v>0</v>
      </c>
      <c r="AB26" s="4"/>
      <c r="AC26" s="6">
        <v>32400</v>
      </c>
      <c r="AD26" s="4"/>
      <c r="AE26" s="6">
        <v>636850</v>
      </c>
      <c r="AF26" s="4"/>
      <c r="AG26" s="6">
        <v>20216325338</v>
      </c>
      <c r="AH26" s="4"/>
      <c r="AI26" s="6">
        <v>20632366662</v>
      </c>
      <c r="AJ26" s="4"/>
      <c r="AK26" s="8">
        <v>2.2063511498163851E-3</v>
      </c>
    </row>
    <row r="27" spans="1:37">
      <c r="A27" s="1" t="s">
        <v>72</v>
      </c>
      <c r="C27" s="4" t="s">
        <v>24</v>
      </c>
      <c r="D27" s="4"/>
      <c r="E27" s="4" t="s">
        <v>24</v>
      </c>
      <c r="F27" s="4"/>
      <c r="G27" s="4" t="s">
        <v>73</v>
      </c>
      <c r="H27" s="4"/>
      <c r="I27" s="4" t="s">
        <v>74</v>
      </c>
      <c r="J27" s="4"/>
      <c r="K27" s="6">
        <v>0</v>
      </c>
      <c r="L27" s="4"/>
      <c r="M27" s="6">
        <v>0</v>
      </c>
      <c r="N27" s="4"/>
      <c r="O27" s="6">
        <v>476232</v>
      </c>
      <c r="P27" s="4"/>
      <c r="Q27" s="6">
        <v>383640918931</v>
      </c>
      <c r="R27" s="4"/>
      <c r="S27" s="6">
        <v>389215687848</v>
      </c>
      <c r="T27" s="4"/>
      <c r="U27" s="6">
        <v>0</v>
      </c>
      <c r="V27" s="4"/>
      <c r="W27" s="6">
        <v>0</v>
      </c>
      <c r="X27" s="4"/>
      <c r="Y27" s="6">
        <v>0</v>
      </c>
      <c r="Z27" s="4"/>
      <c r="AA27" s="6">
        <v>0</v>
      </c>
      <c r="AB27" s="4"/>
      <c r="AC27" s="6">
        <v>476232</v>
      </c>
      <c r="AD27" s="4"/>
      <c r="AE27" s="6">
        <v>831726</v>
      </c>
      <c r="AF27" s="4"/>
      <c r="AG27" s="6">
        <v>383640918931</v>
      </c>
      <c r="AH27" s="4"/>
      <c r="AI27" s="6">
        <v>396064334223</v>
      </c>
      <c r="AJ27" s="4"/>
      <c r="AK27" s="8">
        <v>4.2353696671338127E-2</v>
      </c>
    </row>
    <row r="28" spans="1:37">
      <c r="A28" s="1" t="s">
        <v>75</v>
      </c>
      <c r="C28" s="4" t="s">
        <v>24</v>
      </c>
      <c r="D28" s="4"/>
      <c r="E28" s="4" t="s">
        <v>24</v>
      </c>
      <c r="F28" s="4"/>
      <c r="G28" s="4" t="s">
        <v>76</v>
      </c>
      <c r="H28" s="4"/>
      <c r="I28" s="4" t="s">
        <v>77</v>
      </c>
      <c r="J28" s="4"/>
      <c r="K28" s="6">
        <v>0</v>
      </c>
      <c r="L28" s="4"/>
      <c r="M28" s="6">
        <v>0</v>
      </c>
      <c r="N28" s="4"/>
      <c r="O28" s="6">
        <v>20000</v>
      </c>
      <c r="P28" s="4"/>
      <c r="Q28" s="6">
        <v>16868996152</v>
      </c>
      <c r="R28" s="4"/>
      <c r="S28" s="6">
        <v>17140152963</v>
      </c>
      <c r="T28" s="4"/>
      <c r="U28" s="6">
        <v>0</v>
      </c>
      <c r="V28" s="4"/>
      <c r="W28" s="6">
        <v>0</v>
      </c>
      <c r="X28" s="4"/>
      <c r="Y28" s="6">
        <v>0</v>
      </c>
      <c r="Z28" s="4"/>
      <c r="AA28" s="6">
        <v>0</v>
      </c>
      <c r="AB28" s="4"/>
      <c r="AC28" s="6">
        <v>20000</v>
      </c>
      <c r="AD28" s="4"/>
      <c r="AE28" s="6">
        <v>871939</v>
      </c>
      <c r="AF28" s="4"/>
      <c r="AG28" s="6">
        <v>16868996152</v>
      </c>
      <c r="AH28" s="4"/>
      <c r="AI28" s="6">
        <v>17437450293</v>
      </c>
      <c r="AJ28" s="4"/>
      <c r="AK28" s="8">
        <v>1.8646982740319921E-3</v>
      </c>
    </row>
    <row r="29" spans="1:37">
      <c r="A29" s="1" t="s">
        <v>78</v>
      </c>
      <c r="C29" s="4" t="s">
        <v>24</v>
      </c>
      <c r="D29" s="4"/>
      <c r="E29" s="4" t="s">
        <v>24</v>
      </c>
      <c r="F29" s="4"/>
      <c r="G29" s="4" t="s">
        <v>79</v>
      </c>
      <c r="H29" s="4"/>
      <c r="I29" s="4" t="s">
        <v>80</v>
      </c>
      <c r="J29" s="4"/>
      <c r="K29" s="6">
        <v>18</v>
      </c>
      <c r="L29" s="4"/>
      <c r="M29" s="6">
        <v>18</v>
      </c>
      <c r="N29" s="4"/>
      <c r="O29" s="6">
        <v>130000</v>
      </c>
      <c r="P29" s="4"/>
      <c r="Q29" s="6">
        <v>122618381587</v>
      </c>
      <c r="R29" s="4"/>
      <c r="S29" s="6">
        <v>128690186625</v>
      </c>
      <c r="T29" s="4"/>
      <c r="U29" s="6">
        <v>0</v>
      </c>
      <c r="V29" s="4"/>
      <c r="W29" s="6">
        <v>0</v>
      </c>
      <c r="X29" s="4"/>
      <c r="Y29" s="6">
        <v>0</v>
      </c>
      <c r="Z29" s="4"/>
      <c r="AA29" s="6">
        <v>0</v>
      </c>
      <c r="AB29" s="4"/>
      <c r="AC29" s="6">
        <v>130000</v>
      </c>
      <c r="AD29" s="4"/>
      <c r="AE29" s="6">
        <v>944803</v>
      </c>
      <c r="AF29" s="4"/>
      <c r="AG29" s="6">
        <v>122618381587</v>
      </c>
      <c r="AH29" s="4"/>
      <c r="AI29" s="6">
        <v>122815024640</v>
      </c>
      <c r="AJ29" s="4"/>
      <c r="AK29" s="8">
        <v>1.3133397407494739E-2</v>
      </c>
    </row>
    <row r="30" spans="1:37">
      <c r="A30" s="1" t="s">
        <v>81</v>
      </c>
      <c r="C30" s="4" t="s">
        <v>24</v>
      </c>
      <c r="D30" s="4"/>
      <c r="E30" s="4" t="s">
        <v>24</v>
      </c>
      <c r="F30" s="4"/>
      <c r="G30" s="4" t="s">
        <v>82</v>
      </c>
      <c r="H30" s="4"/>
      <c r="I30" s="4" t="s">
        <v>83</v>
      </c>
      <c r="J30" s="4"/>
      <c r="K30" s="6">
        <v>0</v>
      </c>
      <c r="L30" s="4"/>
      <c r="M30" s="6">
        <v>0</v>
      </c>
      <c r="N30" s="4"/>
      <c r="O30" s="6">
        <v>822479</v>
      </c>
      <c r="P30" s="4"/>
      <c r="Q30" s="6">
        <v>677380327400</v>
      </c>
      <c r="R30" s="4"/>
      <c r="S30" s="6">
        <v>686665786564</v>
      </c>
      <c r="T30" s="4"/>
      <c r="U30" s="6">
        <v>0</v>
      </c>
      <c r="V30" s="4"/>
      <c r="W30" s="6">
        <v>0</v>
      </c>
      <c r="X30" s="4"/>
      <c r="Y30" s="6">
        <v>0</v>
      </c>
      <c r="Z30" s="4"/>
      <c r="AA30" s="6">
        <v>0</v>
      </c>
      <c r="AB30" s="4"/>
      <c r="AC30" s="6">
        <v>822479</v>
      </c>
      <c r="AD30" s="4"/>
      <c r="AE30" s="6">
        <v>851104</v>
      </c>
      <c r="AF30" s="4"/>
      <c r="AG30" s="6">
        <v>677380327400</v>
      </c>
      <c r="AH30" s="4"/>
      <c r="AI30" s="6">
        <v>699961790659</v>
      </c>
      <c r="AJ30" s="4"/>
      <c r="AK30" s="8">
        <v>7.4851398627592908E-2</v>
      </c>
    </row>
    <row r="31" spans="1:37">
      <c r="A31" s="1" t="s">
        <v>84</v>
      </c>
      <c r="C31" s="4" t="s">
        <v>24</v>
      </c>
      <c r="D31" s="4"/>
      <c r="E31" s="4" t="s">
        <v>24</v>
      </c>
      <c r="F31" s="4"/>
      <c r="G31" s="4" t="s">
        <v>85</v>
      </c>
      <c r="H31" s="4"/>
      <c r="I31" s="4" t="s">
        <v>86</v>
      </c>
      <c r="J31" s="4"/>
      <c r="K31" s="6">
        <v>0</v>
      </c>
      <c r="L31" s="4"/>
      <c r="M31" s="6">
        <v>0</v>
      </c>
      <c r="N31" s="4"/>
      <c r="O31" s="6">
        <v>290000</v>
      </c>
      <c r="P31" s="4"/>
      <c r="Q31" s="6">
        <v>249410308750</v>
      </c>
      <c r="R31" s="4"/>
      <c r="S31" s="6">
        <v>251462734515</v>
      </c>
      <c r="T31" s="4"/>
      <c r="U31" s="6">
        <v>0</v>
      </c>
      <c r="V31" s="4"/>
      <c r="W31" s="6">
        <v>0</v>
      </c>
      <c r="X31" s="4"/>
      <c r="Y31" s="6">
        <v>0</v>
      </c>
      <c r="Z31" s="4"/>
      <c r="AA31" s="6">
        <v>0</v>
      </c>
      <c r="AB31" s="4"/>
      <c r="AC31" s="6">
        <v>290000</v>
      </c>
      <c r="AD31" s="4"/>
      <c r="AE31" s="6">
        <v>883814</v>
      </c>
      <c r="AF31" s="4"/>
      <c r="AG31" s="6">
        <v>249410308750</v>
      </c>
      <c r="AH31" s="4"/>
      <c r="AI31" s="6">
        <v>256286516662</v>
      </c>
      <c r="AJ31" s="4"/>
      <c r="AK31" s="8">
        <v>2.7406359143523826E-2</v>
      </c>
    </row>
    <row r="32" spans="1:37">
      <c r="A32" s="1" t="s">
        <v>87</v>
      </c>
      <c r="C32" s="4" t="s">
        <v>24</v>
      </c>
      <c r="D32" s="4"/>
      <c r="E32" s="4" t="s">
        <v>24</v>
      </c>
      <c r="F32" s="4"/>
      <c r="G32" s="4" t="s">
        <v>88</v>
      </c>
      <c r="H32" s="4"/>
      <c r="I32" s="4" t="s">
        <v>89</v>
      </c>
      <c r="J32" s="4"/>
      <c r="K32" s="6">
        <v>18</v>
      </c>
      <c r="L32" s="4"/>
      <c r="M32" s="6">
        <v>18</v>
      </c>
      <c r="N32" s="4"/>
      <c r="O32" s="6">
        <v>2184000</v>
      </c>
      <c r="P32" s="4"/>
      <c r="Q32" s="6">
        <v>2087534065830</v>
      </c>
      <c r="R32" s="4"/>
      <c r="S32" s="6">
        <v>2066563796494</v>
      </c>
      <c r="T32" s="4"/>
      <c r="U32" s="6">
        <v>0</v>
      </c>
      <c r="V32" s="4"/>
      <c r="W32" s="6">
        <v>0</v>
      </c>
      <c r="X32" s="4"/>
      <c r="Y32" s="6">
        <v>0</v>
      </c>
      <c r="Z32" s="4"/>
      <c r="AA32" s="6">
        <v>0</v>
      </c>
      <c r="AB32" s="4"/>
      <c r="AC32" s="6">
        <v>2184000</v>
      </c>
      <c r="AD32" s="4"/>
      <c r="AE32" s="6">
        <v>946603</v>
      </c>
      <c r="AF32" s="4"/>
      <c r="AG32" s="6">
        <v>2087534065830</v>
      </c>
      <c r="AH32" s="4"/>
      <c r="AI32" s="6">
        <v>2067223314202</v>
      </c>
      <c r="AJ32" s="4"/>
      <c r="AK32" s="8">
        <v>0.22106143279322171</v>
      </c>
    </row>
    <row r="33" spans="1:37">
      <c r="A33" s="1" t="s">
        <v>90</v>
      </c>
      <c r="C33" s="4" t="s">
        <v>24</v>
      </c>
      <c r="D33" s="4"/>
      <c r="E33" s="4" t="s">
        <v>24</v>
      </c>
      <c r="F33" s="4"/>
      <c r="G33" s="4" t="s">
        <v>91</v>
      </c>
      <c r="H33" s="4"/>
      <c r="I33" s="4" t="s">
        <v>92</v>
      </c>
      <c r="J33" s="4"/>
      <c r="K33" s="6">
        <v>17</v>
      </c>
      <c r="L33" s="4"/>
      <c r="M33" s="6">
        <v>17</v>
      </c>
      <c r="N33" s="4"/>
      <c r="O33" s="6">
        <v>940000</v>
      </c>
      <c r="P33" s="4"/>
      <c r="Q33" s="6">
        <v>876636770722</v>
      </c>
      <c r="R33" s="4"/>
      <c r="S33" s="6">
        <v>874408741249</v>
      </c>
      <c r="T33" s="4"/>
      <c r="U33" s="6">
        <v>0</v>
      </c>
      <c r="V33" s="4"/>
      <c r="W33" s="6">
        <v>0</v>
      </c>
      <c r="X33" s="4"/>
      <c r="Y33" s="6">
        <v>0</v>
      </c>
      <c r="Z33" s="4"/>
      <c r="AA33" s="6">
        <v>0</v>
      </c>
      <c r="AB33" s="4"/>
      <c r="AC33" s="6">
        <v>940000</v>
      </c>
      <c r="AD33" s="4"/>
      <c r="AE33" s="6">
        <v>930571</v>
      </c>
      <c r="AF33" s="4"/>
      <c r="AG33" s="6">
        <v>876636770722</v>
      </c>
      <c r="AH33" s="4"/>
      <c r="AI33" s="6">
        <v>874670041323</v>
      </c>
      <c r="AJ33" s="4"/>
      <c r="AK33" s="8">
        <v>9.3534071151286827E-2</v>
      </c>
    </row>
    <row r="34" spans="1:37">
      <c r="A34" s="1" t="s">
        <v>93</v>
      </c>
      <c r="C34" s="4" t="s">
        <v>24</v>
      </c>
      <c r="D34" s="4"/>
      <c r="E34" s="4" t="s">
        <v>24</v>
      </c>
      <c r="F34" s="4"/>
      <c r="G34" s="4" t="s">
        <v>94</v>
      </c>
      <c r="H34" s="4"/>
      <c r="I34" s="4" t="s">
        <v>95</v>
      </c>
      <c r="J34" s="4"/>
      <c r="K34" s="6">
        <v>0</v>
      </c>
      <c r="L34" s="4"/>
      <c r="M34" s="6">
        <v>0</v>
      </c>
      <c r="N34" s="4"/>
      <c r="O34" s="6">
        <v>0</v>
      </c>
      <c r="P34" s="4"/>
      <c r="Q34" s="6">
        <v>0</v>
      </c>
      <c r="R34" s="4"/>
      <c r="S34" s="6">
        <v>0</v>
      </c>
      <c r="T34" s="4"/>
      <c r="U34" s="6">
        <v>822700</v>
      </c>
      <c r="V34" s="4"/>
      <c r="W34" s="6">
        <v>683057619162</v>
      </c>
      <c r="X34" s="4"/>
      <c r="Y34" s="6">
        <v>0</v>
      </c>
      <c r="Z34" s="4"/>
      <c r="AA34" s="6">
        <v>0</v>
      </c>
      <c r="AB34" s="4"/>
      <c r="AC34" s="6">
        <v>822700</v>
      </c>
      <c r="AD34" s="4"/>
      <c r="AE34" s="6">
        <v>833926</v>
      </c>
      <c r="AF34" s="4"/>
      <c r="AG34" s="6">
        <v>683057619162</v>
      </c>
      <c r="AH34" s="4"/>
      <c r="AI34" s="6">
        <v>686018607292</v>
      </c>
      <c r="AJ34" s="4"/>
      <c r="AK34" s="8">
        <v>7.3360364702214853E-2</v>
      </c>
    </row>
    <row r="35" spans="1:37">
      <c r="A35" s="1" t="s">
        <v>96</v>
      </c>
      <c r="C35" s="4" t="s">
        <v>24</v>
      </c>
      <c r="D35" s="4"/>
      <c r="E35" s="4" t="s">
        <v>24</v>
      </c>
      <c r="F35" s="4"/>
      <c r="G35" s="4" t="s">
        <v>97</v>
      </c>
      <c r="H35" s="4"/>
      <c r="I35" s="4" t="s">
        <v>98</v>
      </c>
      <c r="J35" s="4"/>
      <c r="K35" s="6">
        <v>0</v>
      </c>
      <c r="L35" s="4"/>
      <c r="M35" s="6">
        <v>0</v>
      </c>
      <c r="N35" s="4"/>
      <c r="O35" s="6">
        <v>0</v>
      </c>
      <c r="P35" s="4"/>
      <c r="Q35" s="6">
        <v>0</v>
      </c>
      <c r="R35" s="4"/>
      <c r="S35" s="6">
        <v>0</v>
      </c>
      <c r="T35" s="4"/>
      <c r="U35" s="6">
        <v>1202183</v>
      </c>
      <c r="V35" s="4"/>
      <c r="W35" s="6">
        <v>1000011113060</v>
      </c>
      <c r="X35" s="4"/>
      <c r="Y35" s="6">
        <v>0</v>
      </c>
      <c r="Z35" s="4"/>
      <c r="AA35" s="6">
        <v>0</v>
      </c>
      <c r="AB35" s="4"/>
      <c r="AC35" s="6">
        <v>1202183</v>
      </c>
      <c r="AD35" s="4"/>
      <c r="AE35" s="6">
        <v>840128</v>
      </c>
      <c r="AF35" s="4"/>
      <c r="AG35" s="6">
        <v>1000011113060</v>
      </c>
      <c r="AH35" s="4"/>
      <c r="AI35" s="6">
        <v>1009910587869</v>
      </c>
      <c r="AJ35" s="4"/>
      <c r="AK35" s="8">
        <v>0.10799620922113437</v>
      </c>
    </row>
    <row r="36" spans="1:37">
      <c r="A36" s="1" t="s">
        <v>99</v>
      </c>
      <c r="C36" s="4" t="s">
        <v>24</v>
      </c>
      <c r="D36" s="4"/>
      <c r="E36" s="4" t="s">
        <v>24</v>
      </c>
      <c r="F36" s="4"/>
      <c r="G36" s="4" t="s">
        <v>100</v>
      </c>
      <c r="H36" s="4"/>
      <c r="I36" s="4" t="s">
        <v>101</v>
      </c>
      <c r="J36" s="4"/>
      <c r="K36" s="6">
        <v>18</v>
      </c>
      <c r="L36" s="4"/>
      <c r="M36" s="6">
        <v>18</v>
      </c>
      <c r="N36" s="4"/>
      <c r="O36" s="6">
        <v>0</v>
      </c>
      <c r="P36" s="4"/>
      <c r="Q36" s="6">
        <v>0</v>
      </c>
      <c r="R36" s="4"/>
      <c r="S36" s="6">
        <v>0</v>
      </c>
      <c r="T36" s="4"/>
      <c r="U36" s="6">
        <v>100000</v>
      </c>
      <c r="V36" s="4"/>
      <c r="W36" s="6">
        <v>93584000000</v>
      </c>
      <c r="X36" s="4"/>
      <c r="Y36" s="6">
        <v>0</v>
      </c>
      <c r="Z36" s="4"/>
      <c r="AA36" s="6">
        <v>0</v>
      </c>
      <c r="AB36" s="4"/>
      <c r="AC36" s="6">
        <v>100000</v>
      </c>
      <c r="AD36" s="4"/>
      <c r="AE36" s="6">
        <v>941510</v>
      </c>
      <c r="AF36" s="4"/>
      <c r="AG36" s="6">
        <v>93584000000</v>
      </c>
      <c r="AH36" s="4"/>
      <c r="AI36" s="6">
        <v>94143820986</v>
      </c>
      <c r="AJ36" s="4"/>
      <c r="AK36" s="8">
        <v>1.0067401916772365E-2</v>
      </c>
    </row>
    <row r="37" spans="1:37">
      <c r="A37" s="1" t="s">
        <v>102</v>
      </c>
      <c r="C37" s="4" t="s">
        <v>24</v>
      </c>
      <c r="D37" s="4"/>
      <c r="E37" s="4" t="s">
        <v>24</v>
      </c>
      <c r="F37" s="4"/>
      <c r="G37" s="4" t="s">
        <v>103</v>
      </c>
      <c r="H37" s="4"/>
      <c r="I37" s="4" t="s">
        <v>104</v>
      </c>
      <c r="J37" s="4"/>
      <c r="K37" s="6">
        <v>0</v>
      </c>
      <c r="L37" s="4"/>
      <c r="M37" s="6">
        <v>0</v>
      </c>
      <c r="N37" s="4"/>
      <c r="O37" s="6">
        <v>0</v>
      </c>
      <c r="P37" s="4"/>
      <c r="Q37" s="6">
        <v>0</v>
      </c>
      <c r="R37" s="4"/>
      <c r="S37" s="6">
        <v>0</v>
      </c>
      <c r="T37" s="4"/>
      <c r="U37" s="6">
        <v>232900</v>
      </c>
      <c r="V37" s="4"/>
      <c r="W37" s="6">
        <v>199994242506</v>
      </c>
      <c r="X37" s="4"/>
      <c r="Y37" s="6">
        <v>0</v>
      </c>
      <c r="Z37" s="4"/>
      <c r="AA37" s="6">
        <v>0</v>
      </c>
      <c r="AB37" s="4"/>
      <c r="AC37" s="6">
        <v>232900</v>
      </c>
      <c r="AD37" s="4"/>
      <c r="AE37" s="6">
        <v>868617</v>
      </c>
      <c r="AF37" s="4"/>
      <c r="AG37" s="6">
        <v>199994242506</v>
      </c>
      <c r="AH37" s="4"/>
      <c r="AI37" s="6">
        <v>202285473867</v>
      </c>
      <c r="AJ37" s="4"/>
      <c r="AK37" s="8">
        <v>2.1631681674955001E-2</v>
      </c>
    </row>
    <row r="38" spans="1:37">
      <c r="A38" s="1" t="s">
        <v>105</v>
      </c>
      <c r="C38" s="4" t="s">
        <v>24</v>
      </c>
      <c r="D38" s="4"/>
      <c r="E38" s="4" t="s">
        <v>24</v>
      </c>
      <c r="F38" s="4"/>
      <c r="G38" s="4" t="s">
        <v>106</v>
      </c>
      <c r="H38" s="4"/>
      <c r="I38" s="4" t="s">
        <v>107</v>
      </c>
      <c r="J38" s="4"/>
      <c r="K38" s="6">
        <v>18</v>
      </c>
      <c r="L38" s="4"/>
      <c r="M38" s="6">
        <v>18</v>
      </c>
      <c r="N38" s="4"/>
      <c r="O38" s="6">
        <v>0</v>
      </c>
      <c r="P38" s="4"/>
      <c r="Q38" s="6">
        <v>0</v>
      </c>
      <c r="R38" s="4"/>
      <c r="S38" s="6">
        <v>0</v>
      </c>
      <c r="T38" s="4"/>
      <c r="U38" s="6">
        <v>950000</v>
      </c>
      <c r="V38" s="4"/>
      <c r="W38" s="6">
        <v>950011250000</v>
      </c>
      <c r="X38" s="4"/>
      <c r="Y38" s="6">
        <v>0</v>
      </c>
      <c r="Z38" s="4"/>
      <c r="AA38" s="6">
        <v>0</v>
      </c>
      <c r="AB38" s="4"/>
      <c r="AC38" s="6">
        <v>950000</v>
      </c>
      <c r="AD38" s="4"/>
      <c r="AE38" s="6">
        <v>950013</v>
      </c>
      <c r="AF38" s="4"/>
      <c r="AG38" s="6">
        <v>950011250000</v>
      </c>
      <c r="AH38" s="4"/>
      <c r="AI38" s="6">
        <v>902443533433</v>
      </c>
      <c r="AJ38" s="4"/>
      <c r="AK38" s="8">
        <v>9.6504068595359718E-2</v>
      </c>
    </row>
    <row r="39" spans="1:37">
      <c r="A39" s="1" t="s">
        <v>108</v>
      </c>
      <c r="C39" s="4" t="s">
        <v>24</v>
      </c>
      <c r="D39" s="4"/>
      <c r="E39" s="4" t="s">
        <v>24</v>
      </c>
      <c r="F39" s="4"/>
      <c r="G39" s="4" t="s">
        <v>109</v>
      </c>
      <c r="H39" s="4"/>
      <c r="I39" s="4" t="s">
        <v>110</v>
      </c>
      <c r="J39" s="4"/>
      <c r="K39" s="6">
        <v>21</v>
      </c>
      <c r="L39" s="4"/>
      <c r="M39" s="6">
        <v>21</v>
      </c>
      <c r="N39" s="4"/>
      <c r="O39" s="6">
        <v>0</v>
      </c>
      <c r="P39" s="4"/>
      <c r="Q39" s="6">
        <v>0</v>
      </c>
      <c r="R39" s="4"/>
      <c r="S39" s="6">
        <v>0</v>
      </c>
      <c r="T39" s="4"/>
      <c r="U39" s="6">
        <v>212121</v>
      </c>
      <c r="V39" s="4"/>
      <c r="W39" s="6">
        <v>210009852498</v>
      </c>
      <c r="X39" s="4"/>
      <c r="Y39" s="6">
        <v>0</v>
      </c>
      <c r="Z39" s="4"/>
      <c r="AA39" s="6">
        <v>0</v>
      </c>
      <c r="AB39" s="4"/>
      <c r="AC39" s="6">
        <v>212121</v>
      </c>
      <c r="AD39" s="4"/>
      <c r="AE39" s="6">
        <v>990583</v>
      </c>
      <c r="AF39" s="4"/>
      <c r="AG39" s="6">
        <v>210009852498</v>
      </c>
      <c r="AH39" s="4"/>
      <c r="AI39" s="6">
        <v>210107434629</v>
      </c>
      <c r="AJ39" s="4"/>
      <c r="AK39" s="8">
        <v>2.2468134052331196E-2</v>
      </c>
    </row>
    <row r="40" spans="1:37" ht="24.75" thickBot="1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7">
        <f>SUM(Q9:Q39)</f>
        <v>6385602932815</v>
      </c>
      <c r="R40" s="4"/>
      <c r="S40" s="7">
        <f>SUM(S9:S39)</f>
        <v>6411588720632</v>
      </c>
      <c r="T40" s="4"/>
      <c r="U40" s="4"/>
      <c r="V40" s="4"/>
      <c r="W40" s="7">
        <f>SUM(W9:W39)</f>
        <v>3749953295022</v>
      </c>
      <c r="X40" s="4"/>
      <c r="Y40" s="4"/>
      <c r="Z40" s="4"/>
      <c r="AA40" s="7">
        <f>SUM(AA9:AA39)</f>
        <v>1049930684250</v>
      </c>
      <c r="AB40" s="4"/>
      <c r="AC40" s="4"/>
      <c r="AD40" s="4"/>
      <c r="AE40" s="4"/>
      <c r="AF40" s="4"/>
      <c r="AG40" s="7">
        <f>SUM(AG9:AG39)</f>
        <v>9107051376838</v>
      </c>
      <c r="AH40" s="4"/>
      <c r="AI40" s="7">
        <f>SUM(AI9:AI39)</f>
        <v>9143447787871</v>
      </c>
      <c r="AJ40" s="4"/>
      <c r="AK40" s="9">
        <f>SUM(AK9:AK39)</f>
        <v>0.97776745007087151</v>
      </c>
    </row>
    <row r="41" spans="1:37" ht="24.75" thickTop="1">
      <c r="Q41" s="3"/>
      <c r="S41" s="3"/>
      <c r="AG41" s="6"/>
      <c r="AH41" s="4"/>
      <c r="AI41" s="6"/>
    </row>
    <row r="42" spans="1:37">
      <c r="S42" s="3"/>
      <c r="AG42" s="3"/>
      <c r="AH42" s="3"/>
      <c r="AI42" s="3"/>
      <c r="AK42" s="3"/>
    </row>
  </sheetData>
  <mergeCells count="28"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25"/>
  <sheetViews>
    <sheetView rightToLeft="1" workbookViewId="0">
      <selection activeCell="I21" sqref="I21"/>
    </sheetView>
  </sheetViews>
  <sheetFormatPr defaultRowHeight="24"/>
  <cols>
    <col min="1" max="1" width="33.28515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29.5703125" style="1" bestFit="1" customWidth="1"/>
    <col min="12" max="12" width="1" style="1" customWidth="1"/>
    <col min="13" max="13" width="24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6" spans="1:13" ht="24.75">
      <c r="A6" s="18" t="s">
        <v>3</v>
      </c>
      <c r="C6" s="19" t="s">
        <v>6</v>
      </c>
      <c r="D6" s="19" t="s">
        <v>6</v>
      </c>
      <c r="E6" s="19" t="s">
        <v>6</v>
      </c>
      <c r="F6" s="19" t="s">
        <v>6</v>
      </c>
      <c r="G6" s="19" t="s">
        <v>6</v>
      </c>
      <c r="H6" s="19" t="s">
        <v>6</v>
      </c>
      <c r="I6" s="19" t="s">
        <v>6</v>
      </c>
      <c r="J6" s="19" t="s">
        <v>6</v>
      </c>
      <c r="K6" s="19" t="s">
        <v>6</v>
      </c>
      <c r="L6" s="19" t="s">
        <v>6</v>
      </c>
      <c r="M6" s="19" t="s">
        <v>6</v>
      </c>
    </row>
    <row r="7" spans="1:13" ht="24.75">
      <c r="A7" s="19" t="s">
        <v>3</v>
      </c>
      <c r="C7" s="19" t="s">
        <v>7</v>
      </c>
      <c r="E7" s="19" t="s">
        <v>111</v>
      </c>
      <c r="G7" s="19" t="s">
        <v>112</v>
      </c>
      <c r="I7" s="19" t="s">
        <v>113</v>
      </c>
      <c r="K7" s="19" t="s">
        <v>114</v>
      </c>
      <c r="M7" s="19" t="s">
        <v>115</v>
      </c>
    </row>
    <row r="8" spans="1:13">
      <c r="A8" s="1" t="s">
        <v>108</v>
      </c>
      <c r="C8" s="6">
        <v>212121</v>
      </c>
      <c r="D8" s="4"/>
      <c r="E8" s="6">
        <v>1000000</v>
      </c>
      <c r="F8" s="4"/>
      <c r="G8" s="6">
        <v>990583</v>
      </c>
      <c r="H8" s="4"/>
      <c r="I8" s="8">
        <f>(E8-G8)/E8</f>
        <v>9.417E-3</v>
      </c>
      <c r="J8" s="4"/>
      <c r="K8" s="6">
        <v>210123456543</v>
      </c>
      <c r="M8" s="1" t="s">
        <v>156</v>
      </c>
    </row>
    <row r="9" spans="1:13">
      <c r="A9" s="1" t="s">
        <v>42</v>
      </c>
      <c r="C9" s="6">
        <v>7900</v>
      </c>
      <c r="D9" s="4"/>
      <c r="E9" s="6">
        <v>803010</v>
      </c>
      <c r="F9" s="4"/>
      <c r="G9" s="6">
        <v>803856</v>
      </c>
      <c r="H9" s="4"/>
      <c r="I9" s="8">
        <f t="shared" ref="I9:I25" si="0">(E9-G9)/E9</f>
        <v>-1.0535360705346136E-3</v>
      </c>
      <c r="J9" s="4"/>
      <c r="K9" s="6">
        <v>6350462400</v>
      </c>
      <c r="M9" s="1" t="s">
        <v>156</v>
      </c>
    </row>
    <row r="10" spans="1:13">
      <c r="A10" s="1" t="s">
        <v>51</v>
      </c>
      <c r="C10" s="6">
        <v>151210</v>
      </c>
      <c r="D10" s="4"/>
      <c r="E10" s="6">
        <v>933000</v>
      </c>
      <c r="F10" s="4"/>
      <c r="G10" s="6">
        <v>933363</v>
      </c>
      <c r="H10" s="4"/>
      <c r="I10" s="8">
        <f t="shared" si="0"/>
        <v>-3.8906752411575562E-4</v>
      </c>
      <c r="J10" s="4"/>
      <c r="K10" s="6">
        <v>141133819230</v>
      </c>
      <c r="M10" s="1" t="s">
        <v>156</v>
      </c>
    </row>
    <row r="11" spans="1:13">
      <c r="A11" s="1" t="s">
        <v>78</v>
      </c>
      <c r="C11" s="6">
        <v>130000</v>
      </c>
      <c r="D11" s="4"/>
      <c r="E11" s="6">
        <v>990000</v>
      </c>
      <c r="F11" s="4"/>
      <c r="G11" s="6">
        <v>944803</v>
      </c>
      <c r="H11" s="4"/>
      <c r="I11" s="8">
        <f t="shared" si="0"/>
        <v>4.5653535353535356E-2</v>
      </c>
      <c r="J11" s="4"/>
      <c r="K11" s="6">
        <v>122824390000</v>
      </c>
      <c r="M11" s="1" t="s">
        <v>156</v>
      </c>
    </row>
    <row r="12" spans="1:13">
      <c r="A12" s="1" t="s">
        <v>72</v>
      </c>
      <c r="C12" s="6">
        <v>476232</v>
      </c>
      <c r="D12" s="4"/>
      <c r="E12" s="6">
        <v>833000</v>
      </c>
      <c r="F12" s="4"/>
      <c r="G12" s="6">
        <v>831726</v>
      </c>
      <c r="H12" s="4"/>
      <c r="I12" s="8">
        <f t="shared" si="0"/>
        <v>1.5294117647058824E-3</v>
      </c>
      <c r="J12" s="4"/>
      <c r="K12" s="6">
        <v>396094536432</v>
      </c>
      <c r="M12" s="1" t="s">
        <v>156</v>
      </c>
    </row>
    <row r="13" spans="1:13">
      <c r="A13" s="1" t="s">
        <v>58</v>
      </c>
      <c r="C13" s="6">
        <v>20100</v>
      </c>
      <c r="D13" s="4"/>
      <c r="E13" s="6">
        <v>882110</v>
      </c>
      <c r="F13" s="4"/>
      <c r="G13" s="6">
        <v>884996</v>
      </c>
      <c r="H13" s="4"/>
      <c r="I13" s="8">
        <f t="shared" si="0"/>
        <v>-3.2717008082892157E-3</v>
      </c>
      <c r="J13" s="4"/>
      <c r="K13" s="6">
        <v>17788419600</v>
      </c>
      <c r="M13" s="1" t="s">
        <v>156</v>
      </c>
    </row>
    <row r="14" spans="1:13">
      <c r="A14" s="1" t="s">
        <v>75</v>
      </c>
      <c r="C14" s="6">
        <v>20000</v>
      </c>
      <c r="D14" s="4"/>
      <c r="E14" s="6">
        <v>870000</v>
      </c>
      <c r="F14" s="4"/>
      <c r="G14" s="6">
        <v>871939</v>
      </c>
      <c r="H14" s="4"/>
      <c r="I14" s="8">
        <f t="shared" si="0"/>
        <v>-2.228735632183908E-3</v>
      </c>
      <c r="J14" s="4"/>
      <c r="K14" s="6">
        <v>17438780000</v>
      </c>
      <c r="M14" s="1" t="s">
        <v>156</v>
      </c>
    </row>
    <row r="15" spans="1:13">
      <c r="A15" s="1" t="s">
        <v>30</v>
      </c>
      <c r="C15" s="6">
        <v>475627</v>
      </c>
      <c r="D15" s="4"/>
      <c r="E15" s="6">
        <v>804000</v>
      </c>
      <c r="F15" s="4"/>
      <c r="G15" s="6">
        <v>804783</v>
      </c>
      <c r="H15" s="4"/>
      <c r="I15" s="8">
        <f t="shared" si="0"/>
        <v>-9.7388059701492534E-4</v>
      </c>
      <c r="J15" s="4"/>
      <c r="K15" s="6">
        <v>382776523941</v>
      </c>
      <c r="M15" s="1" t="s">
        <v>156</v>
      </c>
    </row>
    <row r="16" spans="1:13">
      <c r="A16" s="1" t="s">
        <v>33</v>
      </c>
      <c r="C16" s="6">
        <v>793279</v>
      </c>
      <c r="D16" s="4"/>
      <c r="E16" s="6">
        <v>794000</v>
      </c>
      <c r="F16" s="4"/>
      <c r="G16" s="6">
        <v>791917</v>
      </c>
      <c r="H16" s="4"/>
      <c r="I16" s="8">
        <f t="shared" si="0"/>
        <v>2.6234256926952141E-3</v>
      </c>
      <c r="J16" s="4"/>
      <c r="K16" s="6">
        <v>628211125843</v>
      </c>
      <c r="M16" s="1" t="s">
        <v>156</v>
      </c>
    </row>
    <row r="17" spans="1:13">
      <c r="A17" s="1" t="s">
        <v>36</v>
      </c>
      <c r="C17" s="6">
        <v>15000</v>
      </c>
      <c r="D17" s="4"/>
      <c r="E17" s="6">
        <v>772000</v>
      </c>
      <c r="F17" s="4"/>
      <c r="G17" s="6">
        <v>770280</v>
      </c>
      <c r="H17" s="4"/>
      <c r="I17" s="8">
        <f t="shared" si="0"/>
        <v>2.2279792746113989E-3</v>
      </c>
      <c r="J17" s="4"/>
      <c r="K17" s="6">
        <v>11554200000</v>
      </c>
      <c r="M17" s="1" t="s">
        <v>156</v>
      </c>
    </row>
    <row r="18" spans="1:13">
      <c r="A18" s="1" t="s">
        <v>90</v>
      </c>
      <c r="C18" s="6">
        <v>940000</v>
      </c>
      <c r="D18" s="4"/>
      <c r="E18" s="6">
        <v>950000</v>
      </c>
      <c r="F18" s="4"/>
      <c r="G18" s="6">
        <v>930571</v>
      </c>
      <c r="H18" s="4"/>
      <c r="I18" s="8">
        <f t="shared" si="0"/>
        <v>2.0451578947368421E-2</v>
      </c>
      <c r="J18" s="4"/>
      <c r="K18" s="6">
        <v>874736740000</v>
      </c>
      <c r="M18" s="1" t="s">
        <v>156</v>
      </c>
    </row>
    <row r="19" spans="1:13">
      <c r="A19" s="1" t="s">
        <v>81</v>
      </c>
      <c r="C19" s="6">
        <v>822479</v>
      </c>
      <c r="D19" s="4"/>
      <c r="E19" s="6">
        <v>854428</v>
      </c>
      <c r="F19" s="4"/>
      <c r="G19" s="6">
        <v>851104</v>
      </c>
      <c r="H19" s="4"/>
      <c r="I19" s="8">
        <f t="shared" si="0"/>
        <v>3.8903219463781616E-3</v>
      </c>
      <c r="J19" s="4"/>
      <c r="K19" s="6">
        <v>700015166816</v>
      </c>
      <c r="M19" s="1" t="s">
        <v>156</v>
      </c>
    </row>
    <row r="20" spans="1:13">
      <c r="A20" s="1" t="s">
        <v>87</v>
      </c>
      <c r="C20" s="6">
        <v>2184000</v>
      </c>
      <c r="D20" s="4"/>
      <c r="E20" s="6">
        <v>990000</v>
      </c>
      <c r="F20" s="4"/>
      <c r="G20" s="6">
        <v>946603</v>
      </c>
      <c r="H20" s="4"/>
      <c r="I20" s="8">
        <f>(E20-G20)/E20</f>
        <v>4.3835353535353533E-2</v>
      </c>
      <c r="J20" s="4"/>
      <c r="K20" s="6">
        <v>2067380952000</v>
      </c>
      <c r="M20" s="1" t="s">
        <v>156</v>
      </c>
    </row>
    <row r="21" spans="1:13">
      <c r="A21" s="1" t="s">
        <v>84</v>
      </c>
      <c r="C21" s="6">
        <v>290000</v>
      </c>
      <c r="D21" s="4"/>
      <c r="E21" s="6">
        <v>883900</v>
      </c>
      <c r="F21" s="4"/>
      <c r="G21" s="6">
        <v>883814</v>
      </c>
      <c r="H21" s="4"/>
      <c r="I21" s="8">
        <f t="shared" si="0"/>
        <v>9.7296074216540328E-5</v>
      </c>
      <c r="J21" s="4"/>
      <c r="K21" s="6">
        <v>256306060000</v>
      </c>
      <c r="M21" s="1" t="s">
        <v>156</v>
      </c>
    </row>
    <row r="22" spans="1:13">
      <c r="A22" s="1" t="s">
        <v>102</v>
      </c>
      <c r="C22" s="6">
        <v>232900</v>
      </c>
      <c r="D22" s="4"/>
      <c r="E22" s="6">
        <v>870800</v>
      </c>
      <c r="F22" s="4"/>
      <c r="G22" s="6">
        <v>868617</v>
      </c>
      <c r="H22" s="4"/>
      <c r="I22" s="8">
        <f t="shared" si="0"/>
        <v>2.5068902158934315E-3</v>
      </c>
      <c r="J22" s="4"/>
      <c r="K22" s="6">
        <v>202300899300</v>
      </c>
      <c r="M22" s="1" t="s">
        <v>156</v>
      </c>
    </row>
    <row r="23" spans="1:13">
      <c r="A23" s="1" t="s">
        <v>105</v>
      </c>
      <c r="C23" s="6">
        <v>950000</v>
      </c>
      <c r="D23" s="4"/>
      <c r="E23" s="6">
        <v>1000000</v>
      </c>
      <c r="F23" s="4"/>
      <c r="G23" s="6">
        <v>950013</v>
      </c>
      <c r="H23" s="4"/>
      <c r="I23" s="8">
        <f>(E23-G23)/E23</f>
        <v>4.9986999999999997E-2</v>
      </c>
      <c r="J23" s="4"/>
      <c r="K23" s="6">
        <v>902512350000</v>
      </c>
      <c r="M23" s="1" t="s">
        <v>156</v>
      </c>
    </row>
    <row r="24" spans="1:13">
      <c r="A24" s="1" t="s">
        <v>96</v>
      </c>
      <c r="C24" s="6">
        <v>1202183</v>
      </c>
      <c r="D24" s="4"/>
      <c r="E24" s="6">
        <v>850000</v>
      </c>
      <c r="F24" s="4"/>
      <c r="G24" s="6">
        <v>840128</v>
      </c>
      <c r="H24" s="4"/>
      <c r="I24" s="8">
        <f t="shared" si="0"/>
        <v>1.1614117647058823E-2</v>
      </c>
      <c r="J24" s="4"/>
      <c r="K24" s="6">
        <v>1009987599424</v>
      </c>
      <c r="M24" s="1" t="s">
        <v>156</v>
      </c>
    </row>
    <row r="25" spans="1:13">
      <c r="A25" s="1" t="s">
        <v>93</v>
      </c>
      <c r="C25" s="6">
        <v>822700</v>
      </c>
      <c r="D25" s="4"/>
      <c r="E25" s="6">
        <v>835000</v>
      </c>
      <c r="F25" s="4"/>
      <c r="G25" s="6">
        <v>833926</v>
      </c>
      <c r="H25" s="4"/>
      <c r="I25" s="8">
        <f t="shared" si="0"/>
        <v>1.2862275449101797E-3</v>
      </c>
      <c r="J25" s="4"/>
      <c r="K25" s="6">
        <v>686070920200</v>
      </c>
      <c r="M25" s="1" t="s">
        <v>156</v>
      </c>
    </row>
  </sheetData>
  <mergeCells count="11">
    <mergeCell ref="A4:M4"/>
    <mergeCell ref="A3:M3"/>
    <mergeCell ref="A2:M2"/>
    <mergeCell ref="A6:A7"/>
    <mergeCell ref="C7"/>
    <mergeCell ref="E7"/>
    <mergeCell ref="G7"/>
    <mergeCell ref="I7"/>
    <mergeCell ref="K7"/>
    <mergeCell ref="M7"/>
    <mergeCell ref="C6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S8" sqref="S8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8" t="s">
        <v>117</v>
      </c>
      <c r="C6" s="19" t="s">
        <v>118</v>
      </c>
      <c r="D6" s="19" t="s">
        <v>118</v>
      </c>
      <c r="E6" s="19" t="s">
        <v>118</v>
      </c>
      <c r="F6" s="19" t="s">
        <v>118</v>
      </c>
      <c r="G6" s="19" t="s">
        <v>118</v>
      </c>
      <c r="H6" s="19" t="s">
        <v>118</v>
      </c>
      <c r="I6" s="19" t="s">
        <v>118</v>
      </c>
      <c r="K6" s="19" t="s">
        <v>155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.75">
      <c r="A7" s="19" t="s">
        <v>117</v>
      </c>
      <c r="C7" s="19" t="s">
        <v>119</v>
      </c>
      <c r="E7" s="19" t="s">
        <v>120</v>
      </c>
      <c r="G7" s="19" t="s">
        <v>121</v>
      </c>
      <c r="I7" s="19" t="s">
        <v>21</v>
      </c>
      <c r="K7" s="19" t="s">
        <v>122</v>
      </c>
      <c r="M7" s="19" t="s">
        <v>123</v>
      </c>
      <c r="O7" s="19" t="s">
        <v>124</v>
      </c>
      <c r="Q7" s="19" t="s">
        <v>122</v>
      </c>
      <c r="S7" s="19" t="s">
        <v>116</v>
      </c>
    </row>
    <row r="8" spans="1:19">
      <c r="A8" s="1" t="s">
        <v>125</v>
      </c>
      <c r="C8" s="4" t="s">
        <v>126</v>
      </c>
      <c r="D8" s="4"/>
      <c r="E8" s="4" t="s">
        <v>127</v>
      </c>
      <c r="F8" s="4"/>
      <c r="G8" s="4" t="s">
        <v>128</v>
      </c>
      <c r="H8" s="4"/>
      <c r="I8" s="6">
        <v>8</v>
      </c>
      <c r="J8" s="4"/>
      <c r="K8" s="6">
        <v>101322141000</v>
      </c>
      <c r="L8" s="4"/>
      <c r="M8" s="6">
        <v>5661564439181</v>
      </c>
      <c r="N8" s="4"/>
      <c r="O8" s="6">
        <v>5754362000000</v>
      </c>
      <c r="P8" s="4"/>
      <c r="Q8" s="6">
        <v>8524580181</v>
      </c>
      <c r="R8" s="4"/>
      <c r="S8" s="8">
        <v>9.1158797205226393E-4</v>
      </c>
    </row>
    <row r="9" spans="1:19" ht="24.75" thickBot="1">
      <c r="C9" s="4"/>
      <c r="D9" s="4"/>
      <c r="E9" s="4"/>
      <c r="F9" s="4"/>
      <c r="G9" s="4"/>
      <c r="H9" s="4"/>
      <c r="I9" s="4"/>
      <c r="J9" s="4"/>
      <c r="K9" s="7">
        <f>SUM(K8)</f>
        <v>101322141000</v>
      </c>
      <c r="L9" s="4"/>
      <c r="M9" s="7">
        <f>SUM(M8)</f>
        <v>5661564439181</v>
      </c>
      <c r="N9" s="4"/>
      <c r="O9" s="7">
        <f>SUM(O8)</f>
        <v>5754362000000</v>
      </c>
      <c r="P9" s="4"/>
      <c r="Q9" s="7">
        <f>SUM(Q8)</f>
        <v>8524580181</v>
      </c>
      <c r="R9" s="4"/>
      <c r="S9" s="10">
        <f>SUM(S8)</f>
        <v>9.1158797205226393E-4</v>
      </c>
    </row>
    <row r="10" spans="1:19" ht="24.75" thickTop="1"/>
  </sheetData>
  <mergeCells count="17"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  <mergeCell ref="A4:S4"/>
    <mergeCell ref="A3:S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workbookViewId="0">
      <selection activeCell="G18" sqref="G18"/>
    </sheetView>
  </sheetViews>
  <sheetFormatPr defaultRowHeight="24"/>
  <cols>
    <col min="1" max="1" width="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6.5703125" style="1" bestFit="1" customWidth="1"/>
    <col min="11" max="16384" width="9.140625" style="1"/>
  </cols>
  <sheetData>
    <row r="2" spans="1:10" ht="24.75">
      <c r="A2" s="18" t="s">
        <v>0</v>
      </c>
      <c r="B2" s="18"/>
      <c r="C2" s="18"/>
      <c r="D2" s="18"/>
      <c r="E2" s="18"/>
      <c r="F2" s="18"/>
      <c r="G2" s="18"/>
    </row>
    <row r="3" spans="1:10" ht="24.75">
      <c r="A3" s="18" t="s">
        <v>129</v>
      </c>
      <c r="B3" s="18"/>
      <c r="C3" s="18"/>
      <c r="D3" s="18"/>
      <c r="E3" s="18"/>
      <c r="F3" s="18"/>
      <c r="G3" s="18"/>
    </row>
    <row r="4" spans="1:10" ht="24.75">
      <c r="A4" s="18" t="s">
        <v>2</v>
      </c>
      <c r="B4" s="18"/>
      <c r="C4" s="18"/>
      <c r="D4" s="18"/>
      <c r="E4" s="18"/>
      <c r="F4" s="18"/>
      <c r="G4" s="18"/>
    </row>
    <row r="6" spans="1:10" ht="24.75">
      <c r="A6" s="19" t="s">
        <v>133</v>
      </c>
      <c r="C6" s="19" t="s">
        <v>122</v>
      </c>
      <c r="E6" s="19" t="s">
        <v>145</v>
      </c>
      <c r="G6" s="19" t="s">
        <v>12</v>
      </c>
      <c r="J6" s="15"/>
    </row>
    <row r="7" spans="1:10">
      <c r="A7" s="1" t="s">
        <v>153</v>
      </c>
      <c r="C7" s="6">
        <v>146974068167</v>
      </c>
      <c r="D7" s="4"/>
      <c r="E7" s="8">
        <f>C7/$C$9</f>
        <v>0.99999135329090938</v>
      </c>
      <c r="F7" s="4"/>
      <c r="G7" s="8">
        <v>1.5716878708378793E-2</v>
      </c>
      <c r="J7" s="15"/>
    </row>
    <row r="8" spans="1:10">
      <c r="A8" s="1" t="s">
        <v>154</v>
      </c>
      <c r="C8" s="6">
        <v>1270853</v>
      </c>
      <c r="D8" s="4"/>
      <c r="E8" s="8">
        <f>C8/$C$9</f>
        <v>8.6467090906119011E-6</v>
      </c>
      <c r="F8" s="4"/>
      <c r="G8" s="8">
        <v>1.3590045309546672E-7</v>
      </c>
      <c r="J8" s="15"/>
    </row>
    <row r="9" spans="1:10" ht="24.75" thickBot="1">
      <c r="C9" s="7">
        <f>SUM(C7:C8)</f>
        <v>146975339020</v>
      </c>
      <c r="D9" s="4"/>
      <c r="E9" s="9">
        <f>SUM(E7:E8)</f>
        <v>1</v>
      </c>
      <c r="F9" s="4"/>
      <c r="G9" s="9">
        <f>SUM(G7:G8)</f>
        <v>1.5717014608831889E-2</v>
      </c>
      <c r="J9" s="15"/>
    </row>
    <row r="10" spans="1:10" ht="24.75" thickTop="1">
      <c r="C10" s="4"/>
      <c r="D10" s="4"/>
      <c r="E10" s="4"/>
      <c r="F10" s="4"/>
      <c r="G10" s="4"/>
      <c r="J10" s="15"/>
    </row>
    <row r="11" spans="1:10">
      <c r="C11" s="3"/>
      <c r="J11" s="16"/>
    </row>
    <row r="12" spans="1:10">
      <c r="J12" s="1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0"/>
  <sheetViews>
    <sheetView rightToLeft="1" workbookViewId="0">
      <selection activeCell="G21" sqref="G21"/>
    </sheetView>
  </sheetViews>
  <sheetFormatPr defaultRowHeight="24"/>
  <cols>
    <col min="1" max="1" width="41.57031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9" t="s">
        <v>130</v>
      </c>
      <c r="B6" s="19" t="s">
        <v>130</v>
      </c>
      <c r="C6" s="19" t="s">
        <v>130</v>
      </c>
      <c r="D6" s="19" t="s">
        <v>130</v>
      </c>
      <c r="E6" s="19" t="s">
        <v>130</v>
      </c>
      <c r="F6" s="19" t="s">
        <v>130</v>
      </c>
      <c r="G6" s="19" t="s">
        <v>130</v>
      </c>
      <c r="I6" s="19" t="s">
        <v>131</v>
      </c>
      <c r="J6" s="19" t="s">
        <v>131</v>
      </c>
      <c r="K6" s="19" t="s">
        <v>131</v>
      </c>
      <c r="L6" s="19" t="s">
        <v>131</v>
      </c>
      <c r="M6" s="19" t="s">
        <v>131</v>
      </c>
      <c r="O6" s="19" t="s">
        <v>132</v>
      </c>
      <c r="P6" s="19" t="s">
        <v>132</v>
      </c>
      <c r="Q6" s="19" t="s">
        <v>132</v>
      </c>
      <c r="R6" s="19" t="s">
        <v>132</v>
      </c>
      <c r="S6" s="19" t="s">
        <v>132</v>
      </c>
    </row>
    <row r="7" spans="1:19" ht="24.75">
      <c r="A7" s="19" t="s">
        <v>133</v>
      </c>
      <c r="C7" s="19" t="s">
        <v>134</v>
      </c>
      <c r="E7" s="19" t="s">
        <v>20</v>
      </c>
      <c r="G7" s="19" t="s">
        <v>21</v>
      </c>
      <c r="I7" s="19" t="s">
        <v>135</v>
      </c>
      <c r="K7" s="19" t="s">
        <v>136</v>
      </c>
      <c r="M7" s="19" t="s">
        <v>137</v>
      </c>
      <c r="O7" s="19" t="s">
        <v>135</v>
      </c>
      <c r="Q7" s="19" t="s">
        <v>136</v>
      </c>
      <c r="S7" s="19" t="s">
        <v>137</v>
      </c>
    </row>
    <row r="8" spans="1:19">
      <c r="A8" s="1" t="s">
        <v>90</v>
      </c>
      <c r="C8" s="4" t="s">
        <v>157</v>
      </c>
      <c r="E8" s="4" t="s">
        <v>92</v>
      </c>
      <c r="F8" s="4"/>
      <c r="G8" s="6">
        <v>17</v>
      </c>
      <c r="H8" s="4"/>
      <c r="I8" s="6">
        <v>13578358755</v>
      </c>
      <c r="J8" s="4"/>
      <c r="K8" s="6">
        <v>0</v>
      </c>
      <c r="L8" s="4"/>
      <c r="M8" s="6">
        <v>13578358755</v>
      </c>
      <c r="N8" s="4"/>
      <c r="O8" s="6">
        <v>26821156674</v>
      </c>
      <c r="P8" s="4"/>
      <c r="Q8" s="6">
        <v>0</v>
      </c>
      <c r="R8" s="4"/>
      <c r="S8" s="6">
        <v>26821156674</v>
      </c>
    </row>
    <row r="9" spans="1:19">
      <c r="A9" s="1" t="s">
        <v>78</v>
      </c>
      <c r="C9" s="4" t="s">
        <v>157</v>
      </c>
      <c r="E9" s="4" t="s">
        <v>80</v>
      </c>
      <c r="F9" s="4"/>
      <c r="G9" s="6">
        <v>18</v>
      </c>
      <c r="H9" s="4"/>
      <c r="I9" s="6">
        <v>2022392734</v>
      </c>
      <c r="J9" s="4"/>
      <c r="K9" s="6">
        <v>0</v>
      </c>
      <c r="L9" s="4"/>
      <c r="M9" s="6">
        <v>2022392734</v>
      </c>
      <c r="N9" s="4"/>
      <c r="O9" s="6">
        <v>2022392734</v>
      </c>
      <c r="P9" s="4"/>
      <c r="Q9" s="6">
        <v>0</v>
      </c>
      <c r="R9" s="4"/>
      <c r="S9" s="6">
        <v>2022392734</v>
      </c>
    </row>
    <row r="10" spans="1:19">
      <c r="A10" s="1" t="s">
        <v>108</v>
      </c>
      <c r="C10" s="4" t="s">
        <v>157</v>
      </c>
      <c r="E10" s="4" t="s">
        <v>110</v>
      </c>
      <c r="F10" s="4"/>
      <c r="G10" s="6">
        <v>21</v>
      </c>
      <c r="H10" s="4"/>
      <c r="I10" s="6">
        <v>3618449096</v>
      </c>
      <c r="J10" s="4"/>
      <c r="K10" s="6">
        <v>0</v>
      </c>
      <c r="L10" s="4"/>
      <c r="M10" s="6">
        <v>3618449096</v>
      </c>
      <c r="N10" s="4"/>
      <c r="O10" s="6">
        <v>3618449096</v>
      </c>
      <c r="P10" s="4"/>
      <c r="Q10" s="6">
        <v>0</v>
      </c>
      <c r="R10" s="4"/>
      <c r="S10" s="6">
        <v>3618449096</v>
      </c>
    </row>
    <row r="11" spans="1:19">
      <c r="A11" s="1" t="s">
        <v>99</v>
      </c>
      <c r="C11" s="4" t="s">
        <v>157</v>
      </c>
      <c r="E11" s="4" t="s">
        <v>101</v>
      </c>
      <c r="F11" s="4"/>
      <c r="G11" s="6">
        <v>18</v>
      </c>
      <c r="H11" s="4"/>
      <c r="I11" s="6">
        <v>729468493</v>
      </c>
      <c r="J11" s="4"/>
      <c r="K11" s="6">
        <v>0</v>
      </c>
      <c r="L11" s="4"/>
      <c r="M11" s="6">
        <v>729468493</v>
      </c>
      <c r="N11" s="4"/>
      <c r="O11" s="6">
        <v>729468493</v>
      </c>
      <c r="P11" s="4"/>
      <c r="Q11" s="6">
        <v>0</v>
      </c>
      <c r="R11" s="4"/>
      <c r="S11" s="6">
        <v>729468493</v>
      </c>
    </row>
    <row r="12" spans="1:19">
      <c r="A12" s="1" t="s">
        <v>105</v>
      </c>
      <c r="C12" s="4" t="s">
        <v>157</v>
      </c>
      <c r="E12" s="4" t="s">
        <v>107</v>
      </c>
      <c r="F12" s="4"/>
      <c r="G12" s="6">
        <v>18</v>
      </c>
      <c r="H12" s="4"/>
      <c r="I12" s="6">
        <v>59541170632</v>
      </c>
      <c r="J12" s="4"/>
      <c r="K12" s="6">
        <v>0</v>
      </c>
      <c r="L12" s="4"/>
      <c r="M12" s="6">
        <v>59541170632</v>
      </c>
      <c r="N12" s="4"/>
      <c r="O12" s="6">
        <v>59541170632</v>
      </c>
      <c r="P12" s="4"/>
      <c r="Q12" s="6">
        <v>0</v>
      </c>
      <c r="R12" s="4"/>
      <c r="S12" s="6">
        <v>59541170632</v>
      </c>
    </row>
    <row r="13" spans="1:19">
      <c r="A13" s="1" t="s">
        <v>87</v>
      </c>
      <c r="C13" s="4" t="s">
        <v>157</v>
      </c>
      <c r="E13" s="4" t="s">
        <v>89</v>
      </c>
      <c r="F13" s="4"/>
      <c r="G13" s="6">
        <v>18</v>
      </c>
      <c r="H13" s="4"/>
      <c r="I13" s="6">
        <v>33831626463</v>
      </c>
      <c r="J13" s="4"/>
      <c r="K13" s="6">
        <v>0</v>
      </c>
      <c r="L13" s="4"/>
      <c r="M13" s="6">
        <v>33831626463</v>
      </c>
      <c r="N13" s="4"/>
      <c r="O13" s="6">
        <v>64558902671</v>
      </c>
      <c r="P13" s="4"/>
      <c r="Q13" s="6">
        <v>0</v>
      </c>
      <c r="R13" s="4"/>
      <c r="S13" s="6">
        <v>64558902671</v>
      </c>
    </row>
    <row r="14" spans="1:19">
      <c r="A14" s="1" t="s">
        <v>125</v>
      </c>
      <c r="C14" s="6">
        <v>17</v>
      </c>
      <c r="E14" s="4" t="s">
        <v>157</v>
      </c>
      <c r="F14" s="4"/>
      <c r="G14" s="6">
        <v>8</v>
      </c>
      <c r="H14" s="4"/>
      <c r="I14" s="6">
        <v>1270853</v>
      </c>
      <c r="J14" s="4"/>
      <c r="K14" s="6">
        <v>0</v>
      </c>
      <c r="L14" s="4"/>
      <c r="M14" s="6">
        <v>1270853</v>
      </c>
      <c r="N14" s="4"/>
      <c r="O14" s="6">
        <v>1270853</v>
      </c>
      <c r="P14" s="4"/>
      <c r="Q14" s="6">
        <v>0</v>
      </c>
      <c r="R14" s="4"/>
      <c r="S14" s="6">
        <v>1270853</v>
      </c>
    </row>
    <row r="15" spans="1:19" ht="24.75" thickBot="1">
      <c r="E15" s="4"/>
      <c r="F15" s="4"/>
      <c r="G15" s="4"/>
      <c r="H15" s="4"/>
      <c r="I15" s="7">
        <f>SUM(I8:I14)</f>
        <v>113322737026</v>
      </c>
      <c r="J15" s="4"/>
      <c r="K15" s="7">
        <f>SUM(K8:K14)</f>
        <v>0</v>
      </c>
      <c r="L15" s="4"/>
      <c r="M15" s="7">
        <f>SUM(M8:M14)</f>
        <v>113322737026</v>
      </c>
      <c r="N15" s="4"/>
      <c r="O15" s="7">
        <f>SUM(O8:O14)</f>
        <v>157292811153</v>
      </c>
      <c r="P15" s="4"/>
      <c r="Q15" s="7">
        <f>SUM(Q8:Q14)</f>
        <v>0</v>
      </c>
      <c r="R15" s="4"/>
      <c r="S15" s="7">
        <f>SUM(S8:S14)</f>
        <v>157292811153</v>
      </c>
    </row>
    <row r="16" spans="1:19" ht="24.75" thickTop="1">
      <c r="L16" s="3">
        <f t="shared" ref="L16" si="0">SUM(L8:L13)</f>
        <v>0</v>
      </c>
      <c r="M16" s="3"/>
      <c r="N16" s="3"/>
      <c r="O16" s="3"/>
      <c r="P16" s="3"/>
      <c r="Q16" s="3"/>
      <c r="R16" s="3"/>
      <c r="S16" s="3"/>
    </row>
    <row r="20" spans="13:19">
      <c r="M20" s="3"/>
      <c r="N20" s="3"/>
      <c r="O20" s="3"/>
      <c r="P20" s="3"/>
      <c r="Q20" s="3"/>
      <c r="R20" s="3"/>
      <c r="S20" s="3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8"/>
  <sheetViews>
    <sheetView rightToLeft="1" workbookViewId="0">
      <selection activeCell="K11" activeCellId="3" sqref="A2:Q2 A3:Q3 A4:Q4 K11"/>
    </sheetView>
  </sheetViews>
  <sheetFormatPr defaultRowHeight="24"/>
  <cols>
    <col min="1" max="1" width="41.5703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19" t="s">
        <v>131</v>
      </c>
      <c r="D6" s="19" t="s">
        <v>131</v>
      </c>
      <c r="E6" s="19" t="s">
        <v>131</v>
      </c>
      <c r="F6" s="19" t="s">
        <v>131</v>
      </c>
      <c r="G6" s="19" t="s">
        <v>131</v>
      </c>
      <c r="H6" s="19" t="s">
        <v>131</v>
      </c>
      <c r="I6" s="19" t="s">
        <v>131</v>
      </c>
      <c r="K6" s="19" t="s">
        <v>132</v>
      </c>
      <c r="L6" s="19" t="s">
        <v>132</v>
      </c>
      <c r="M6" s="19" t="s">
        <v>132</v>
      </c>
      <c r="N6" s="19" t="s">
        <v>132</v>
      </c>
      <c r="O6" s="19" t="s">
        <v>132</v>
      </c>
      <c r="P6" s="19" t="s">
        <v>132</v>
      </c>
      <c r="Q6" s="19" t="s">
        <v>132</v>
      </c>
    </row>
    <row r="7" spans="1:17" ht="24.75">
      <c r="A7" s="19" t="s">
        <v>3</v>
      </c>
      <c r="C7" s="19" t="s">
        <v>7</v>
      </c>
      <c r="E7" s="19" t="s">
        <v>139</v>
      </c>
      <c r="G7" s="19" t="s">
        <v>140</v>
      </c>
      <c r="I7" s="19" t="s">
        <v>141</v>
      </c>
      <c r="K7" s="19" t="s">
        <v>7</v>
      </c>
      <c r="M7" s="19" t="s">
        <v>139</v>
      </c>
      <c r="O7" s="19" t="s">
        <v>140</v>
      </c>
      <c r="Q7" s="19" t="s">
        <v>141</v>
      </c>
    </row>
    <row r="8" spans="1:17">
      <c r="A8" s="1" t="s">
        <v>108</v>
      </c>
      <c r="C8" s="11">
        <v>212121</v>
      </c>
      <c r="D8" s="11"/>
      <c r="E8" s="11">
        <v>210107434629</v>
      </c>
      <c r="F8" s="11"/>
      <c r="G8" s="11">
        <v>210009852498</v>
      </c>
      <c r="H8" s="11"/>
      <c r="I8" s="11">
        <f>E8-G8</f>
        <v>97582131</v>
      </c>
      <c r="J8" s="11"/>
      <c r="K8" s="11">
        <v>212121</v>
      </c>
      <c r="L8" s="11"/>
      <c r="M8" s="11">
        <v>210107434629</v>
      </c>
      <c r="N8" s="11"/>
      <c r="O8" s="11">
        <v>210009852498</v>
      </c>
      <c r="P8" s="11"/>
      <c r="Q8" s="11">
        <f>M8-O8</f>
        <v>97582131</v>
      </c>
    </row>
    <row r="9" spans="1:17">
      <c r="A9" s="1" t="s">
        <v>42</v>
      </c>
      <c r="C9" s="11">
        <v>7900</v>
      </c>
      <c r="D9" s="11"/>
      <c r="E9" s="11">
        <v>6349978177</v>
      </c>
      <c r="F9" s="11"/>
      <c r="G9" s="11">
        <v>6239749982</v>
      </c>
      <c r="H9" s="11"/>
      <c r="I9" s="11">
        <f t="shared" ref="I9:I35" si="0">E9-G9</f>
        <v>110228195</v>
      </c>
      <c r="J9" s="11"/>
      <c r="K9" s="11">
        <v>7900</v>
      </c>
      <c r="L9" s="11"/>
      <c r="M9" s="11">
        <v>6349978177</v>
      </c>
      <c r="N9" s="11"/>
      <c r="O9" s="11">
        <v>6166025120</v>
      </c>
      <c r="P9" s="11"/>
      <c r="Q9" s="11">
        <f t="shared" ref="Q9:Q35" si="1">M9-O9</f>
        <v>183953057</v>
      </c>
    </row>
    <row r="10" spans="1:17">
      <c r="A10" s="1" t="s">
        <v>45</v>
      </c>
      <c r="C10" s="11">
        <v>88700</v>
      </c>
      <c r="D10" s="11"/>
      <c r="E10" s="11">
        <v>70333736643</v>
      </c>
      <c r="F10" s="11"/>
      <c r="G10" s="11">
        <v>69535497514</v>
      </c>
      <c r="H10" s="11"/>
      <c r="I10" s="11">
        <f t="shared" si="0"/>
        <v>798239129</v>
      </c>
      <c r="J10" s="11"/>
      <c r="K10" s="11">
        <v>88700</v>
      </c>
      <c r="L10" s="11"/>
      <c r="M10" s="11">
        <v>70333736643</v>
      </c>
      <c r="N10" s="11"/>
      <c r="O10" s="11">
        <v>68217283163</v>
      </c>
      <c r="P10" s="11"/>
      <c r="Q10" s="11">
        <f t="shared" si="1"/>
        <v>2116453480</v>
      </c>
    </row>
    <row r="11" spans="1:17">
      <c r="A11" s="1" t="s">
        <v>51</v>
      </c>
      <c r="C11" s="11">
        <v>151210</v>
      </c>
      <c r="D11" s="11"/>
      <c r="E11" s="11">
        <v>141123057776</v>
      </c>
      <c r="F11" s="11"/>
      <c r="G11" s="11">
        <v>138710988580</v>
      </c>
      <c r="H11" s="11"/>
      <c r="I11" s="11">
        <f t="shared" si="0"/>
        <v>2412069196</v>
      </c>
      <c r="J11" s="11"/>
      <c r="K11" s="11">
        <v>151210</v>
      </c>
      <c r="L11" s="11"/>
      <c r="M11" s="11">
        <v>141123057776</v>
      </c>
      <c r="N11" s="11"/>
      <c r="O11" s="11">
        <v>136249553757</v>
      </c>
      <c r="P11" s="11"/>
      <c r="Q11" s="11">
        <f t="shared" si="1"/>
        <v>4873504019</v>
      </c>
    </row>
    <row r="12" spans="1:17">
      <c r="A12" s="1" t="s">
        <v>78</v>
      </c>
      <c r="C12" s="11">
        <v>130000</v>
      </c>
      <c r="D12" s="11"/>
      <c r="E12" s="11">
        <v>122815024640</v>
      </c>
      <c r="F12" s="11"/>
      <c r="G12" s="11">
        <v>128690186625</v>
      </c>
      <c r="H12" s="11"/>
      <c r="I12" s="11">
        <f t="shared" si="0"/>
        <v>-5875161985</v>
      </c>
      <c r="J12" s="11"/>
      <c r="K12" s="11">
        <v>130000</v>
      </c>
      <c r="L12" s="11"/>
      <c r="M12" s="11">
        <v>122815024640</v>
      </c>
      <c r="N12" s="11"/>
      <c r="O12" s="11">
        <v>122618381587</v>
      </c>
      <c r="P12" s="11"/>
      <c r="Q12" s="11">
        <f t="shared" si="1"/>
        <v>196643053</v>
      </c>
    </row>
    <row r="13" spans="1:17">
      <c r="A13" s="1" t="s">
        <v>63</v>
      </c>
      <c r="C13" s="11">
        <v>400</v>
      </c>
      <c r="D13" s="11"/>
      <c r="E13" s="11">
        <v>347113530</v>
      </c>
      <c r="F13" s="11"/>
      <c r="G13" s="11">
        <v>343929773</v>
      </c>
      <c r="H13" s="11"/>
      <c r="I13" s="11">
        <f t="shared" si="0"/>
        <v>3183757</v>
      </c>
      <c r="J13" s="11"/>
      <c r="K13" s="11">
        <v>400</v>
      </c>
      <c r="L13" s="11"/>
      <c r="M13" s="11">
        <v>347113530</v>
      </c>
      <c r="N13" s="11"/>
      <c r="O13" s="11">
        <v>337261710</v>
      </c>
      <c r="P13" s="11"/>
      <c r="Q13" s="11">
        <f t="shared" si="1"/>
        <v>9851820</v>
      </c>
    </row>
    <row r="14" spans="1:17">
      <c r="A14" s="1" t="s">
        <v>72</v>
      </c>
      <c r="C14" s="11">
        <v>476232</v>
      </c>
      <c r="D14" s="11"/>
      <c r="E14" s="11">
        <v>396064334223</v>
      </c>
      <c r="F14" s="11"/>
      <c r="G14" s="11">
        <v>389215687848</v>
      </c>
      <c r="H14" s="11"/>
      <c r="I14" s="11">
        <f t="shared" si="0"/>
        <v>6848646375</v>
      </c>
      <c r="J14" s="11"/>
      <c r="K14" s="11">
        <v>476232</v>
      </c>
      <c r="L14" s="11"/>
      <c r="M14" s="11">
        <v>396064334223</v>
      </c>
      <c r="N14" s="11"/>
      <c r="O14" s="11">
        <v>383640918931</v>
      </c>
      <c r="P14" s="11"/>
      <c r="Q14" s="11">
        <f t="shared" si="1"/>
        <v>12423415292</v>
      </c>
    </row>
    <row r="15" spans="1:17">
      <c r="A15" s="1" t="s">
        <v>58</v>
      </c>
      <c r="C15" s="11">
        <v>20100</v>
      </c>
      <c r="D15" s="11"/>
      <c r="E15" s="11">
        <v>17787063233</v>
      </c>
      <c r="F15" s="11"/>
      <c r="G15" s="11">
        <v>17482028793</v>
      </c>
      <c r="H15" s="11"/>
      <c r="I15" s="11">
        <f t="shared" si="0"/>
        <v>305034440</v>
      </c>
      <c r="J15" s="11"/>
      <c r="K15" s="11">
        <v>20100</v>
      </c>
      <c r="L15" s="11"/>
      <c r="M15" s="11">
        <v>17787063233</v>
      </c>
      <c r="N15" s="11"/>
      <c r="O15" s="11">
        <v>17213027389</v>
      </c>
      <c r="P15" s="11"/>
      <c r="Q15" s="11">
        <f t="shared" si="1"/>
        <v>574035844</v>
      </c>
    </row>
    <row r="16" spans="1:17">
      <c r="A16" s="1" t="s">
        <v>75</v>
      </c>
      <c r="C16" s="11">
        <v>20000</v>
      </c>
      <c r="D16" s="11"/>
      <c r="E16" s="11">
        <v>17437450293</v>
      </c>
      <c r="F16" s="11"/>
      <c r="G16" s="11">
        <v>17140152963</v>
      </c>
      <c r="H16" s="11"/>
      <c r="I16" s="11">
        <f t="shared" si="0"/>
        <v>297297330</v>
      </c>
      <c r="J16" s="11"/>
      <c r="K16" s="11">
        <v>20000</v>
      </c>
      <c r="L16" s="11"/>
      <c r="M16" s="11">
        <v>17437450293</v>
      </c>
      <c r="N16" s="11"/>
      <c r="O16" s="11">
        <v>16868996152</v>
      </c>
      <c r="P16" s="11"/>
      <c r="Q16" s="11">
        <f t="shared" si="1"/>
        <v>568454141</v>
      </c>
    </row>
    <row r="17" spans="1:17">
      <c r="A17" s="1" t="s">
        <v>30</v>
      </c>
      <c r="C17" s="11">
        <v>475627</v>
      </c>
      <c r="D17" s="11"/>
      <c r="E17" s="11">
        <v>382747337231</v>
      </c>
      <c r="F17" s="11"/>
      <c r="G17" s="11">
        <v>376154698484</v>
      </c>
      <c r="H17" s="11"/>
      <c r="I17" s="11">
        <f>E17-G17</f>
        <v>6592638747</v>
      </c>
      <c r="J17" s="11"/>
      <c r="K17" s="11">
        <v>475627</v>
      </c>
      <c r="L17" s="11"/>
      <c r="M17" s="11">
        <v>382747337231</v>
      </c>
      <c r="N17" s="11"/>
      <c r="O17" s="11">
        <v>370412363692</v>
      </c>
      <c r="P17" s="11"/>
      <c r="Q17" s="11">
        <f t="shared" si="1"/>
        <v>12334973539</v>
      </c>
    </row>
    <row r="18" spans="1:17">
      <c r="A18" s="1" t="s">
        <v>33</v>
      </c>
      <c r="C18" s="11">
        <v>793279</v>
      </c>
      <c r="D18" s="11"/>
      <c r="E18" s="11">
        <v>628163224744</v>
      </c>
      <c r="F18" s="11"/>
      <c r="G18" s="11">
        <v>617327066645</v>
      </c>
      <c r="H18" s="11"/>
      <c r="I18" s="11">
        <f t="shared" si="0"/>
        <v>10836158099</v>
      </c>
      <c r="J18" s="11"/>
      <c r="K18" s="11">
        <v>793279</v>
      </c>
      <c r="L18" s="11"/>
      <c r="M18" s="11">
        <v>628163224744</v>
      </c>
      <c r="N18" s="11"/>
      <c r="O18" s="11">
        <v>608765508588</v>
      </c>
      <c r="P18" s="11"/>
      <c r="Q18" s="11">
        <f t="shared" si="1"/>
        <v>19397716156</v>
      </c>
    </row>
    <row r="19" spans="1:17">
      <c r="A19" s="1" t="s">
        <v>36</v>
      </c>
      <c r="C19" s="11">
        <v>15000</v>
      </c>
      <c r="D19" s="11"/>
      <c r="E19" s="11">
        <v>11553318992</v>
      </c>
      <c r="F19" s="11"/>
      <c r="G19" s="11">
        <v>11353204252</v>
      </c>
      <c r="H19" s="11"/>
      <c r="I19" s="11">
        <f t="shared" si="0"/>
        <v>200114740</v>
      </c>
      <c r="J19" s="11"/>
      <c r="K19" s="11">
        <v>15000</v>
      </c>
      <c r="L19" s="11"/>
      <c r="M19" s="11">
        <v>11553318992</v>
      </c>
      <c r="N19" s="11"/>
      <c r="O19" s="11">
        <v>11203370179</v>
      </c>
      <c r="P19" s="11"/>
      <c r="Q19" s="11">
        <f t="shared" si="1"/>
        <v>349948813</v>
      </c>
    </row>
    <row r="20" spans="1:17">
      <c r="A20" s="1" t="s">
        <v>61</v>
      </c>
      <c r="C20" s="11">
        <v>25000</v>
      </c>
      <c r="D20" s="11"/>
      <c r="E20" s="11">
        <v>16426497384</v>
      </c>
      <c r="F20" s="11"/>
      <c r="G20" s="11">
        <v>16782151980</v>
      </c>
      <c r="H20" s="11"/>
      <c r="I20" s="11">
        <f t="shared" si="0"/>
        <v>-355654596</v>
      </c>
      <c r="J20" s="11"/>
      <c r="K20" s="11">
        <v>25000</v>
      </c>
      <c r="L20" s="11"/>
      <c r="M20" s="11">
        <v>16426497384</v>
      </c>
      <c r="N20" s="11"/>
      <c r="O20" s="11">
        <v>16392472800</v>
      </c>
      <c r="P20" s="11"/>
      <c r="Q20" s="11">
        <f t="shared" si="1"/>
        <v>34024584</v>
      </c>
    </row>
    <row r="21" spans="1:17">
      <c r="A21" s="1" t="s">
        <v>39</v>
      </c>
      <c r="C21" s="11">
        <v>242800</v>
      </c>
      <c r="D21" s="11"/>
      <c r="E21" s="11">
        <v>157103899914</v>
      </c>
      <c r="F21" s="11"/>
      <c r="G21" s="11">
        <v>154407388085</v>
      </c>
      <c r="H21" s="11"/>
      <c r="I21" s="11">
        <f t="shared" si="0"/>
        <v>2696511829</v>
      </c>
      <c r="J21" s="11"/>
      <c r="K21" s="11">
        <v>242800</v>
      </c>
      <c r="L21" s="11"/>
      <c r="M21" s="11">
        <v>157103899914</v>
      </c>
      <c r="N21" s="11"/>
      <c r="O21" s="11">
        <v>152967780711</v>
      </c>
      <c r="P21" s="11"/>
      <c r="Q21" s="11">
        <f t="shared" si="1"/>
        <v>4136119203</v>
      </c>
    </row>
    <row r="22" spans="1:17">
      <c r="A22" s="1" t="s">
        <v>47</v>
      </c>
      <c r="C22" s="11">
        <v>25000</v>
      </c>
      <c r="D22" s="11"/>
      <c r="E22" s="11">
        <v>15611309546</v>
      </c>
      <c r="F22" s="11"/>
      <c r="G22" s="11">
        <v>17104750895</v>
      </c>
      <c r="H22" s="11"/>
      <c r="I22" s="11">
        <f t="shared" si="0"/>
        <v>-1493441349</v>
      </c>
      <c r="J22" s="11"/>
      <c r="K22" s="11">
        <v>25000</v>
      </c>
      <c r="L22" s="11"/>
      <c r="M22" s="11">
        <v>15611309546</v>
      </c>
      <c r="N22" s="11"/>
      <c r="O22" s="11">
        <v>15580011862</v>
      </c>
      <c r="P22" s="11"/>
      <c r="Q22" s="11">
        <f t="shared" si="1"/>
        <v>31297684</v>
      </c>
    </row>
    <row r="23" spans="1:17">
      <c r="A23" s="1" t="s">
        <v>66</v>
      </c>
      <c r="C23" s="11">
        <v>59000</v>
      </c>
      <c r="D23" s="11"/>
      <c r="E23" s="11">
        <v>37816116301</v>
      </c>
      <c r="F23" s="11"/>
      <c r="G23" s="11">
        <v>37099753642</v>
      </c>
      <c r="H23" s="11"/>
      <c r="I23" s="11">
        <f t="shared" si="0"/>
        <v>716362659</v>
      </c>
      <c r="J23" s="11"/>
      <c r="K23" s="11">
        <v>59000</v>
      </c>
      <c r="L23" s="11"/>
      <c r="M23" s="11">
        <v>37816116301</v>
      </c>
      <c r="N23" s="11"/>
      <c r="O23" s="11">
        <v>36925828328</v>
      </c>
      <c r="P23" s="11"/>
      <c r="Q23" s="11">
        <f t="shared" si="1"/>
        <v>890287973</v>
      </c>
    </row>
    <row r="24" spans="1:17">
      <c r="A24" s="1" t="s">
        <v>69</v>
      </c>
      <c r="C24" s="11">
        <v>32400</v>
      </c>
      <c r="D24" s="11"/>
      <c r="E24" s="11">
        <v>20632366662</v>
      </c>
      <c r="F24" s="11"/>
      <c r="G24" s="11">
        <v>20337854693</v>
      </c>
      <c r="H24" s="11"/>
      <c r="I24" s="11">
        <f t="shared" si="0"/>
        <v>294511969</v>
      </c>
      <c r="J24" s="11"/>
      <c r="K24" s="11">
        <v>32400</v>
      </c>
      <c r="L24" s="11"/>
      <c r="M24" s="11">
        <v>20632366662</v>
      </c>
      <c r="N24" s="11"/>
      <c r="O24" s="11">
        <v>20216325338</v>
      </c>
      <c r="P24" s="11"/>
      <c r="Q24" s="11">
        <f t="shared" si="1"/>
        <v>416041324</v>
      </c>
    </row>
    <row r="25" spans="1:17">
      <c r="A25" s="1" t="s">
        <v>27</v>
      </c>
      <c r="C25" s="11">
        <v>33500</v>
      </c>
      <c r="D25" s="11"/>
      <c r="E25" s="11">
        <v>20966051216</v>
      </c>
      <c r="F25" s="11"/>
      <c r="G25" s="11">
        <v>20475798118</v>
      </c>
      <c r="H25" s="11"/>
      <c r="I25" s="11">
        <f t="shared" si="0"/>
        <v>490253098</v>
      </c>
      <c r="J25" s="11"/>
      <c r="K25" s="11">
        <v>33500</v>
      </c>
      <c r="L25" s="11"/>
      <c r="M25" s="11">
        <v>20966051216</v>
      </c>
      <c r="N25" s="11"/>
      <c r="O25" s="11">
        <v>20378547714</v>
      </c>
      <c r="P25" s="11"/>
      <c r="Q25" s="11">
        <f t="shared" si="1"/>
        <v>587503502</v>
      </c>
    </row>
    <row r="26" spans="1:17">
      <c r="A26" s="1" t="s">
        <v>23</v>
      </c>
      <c r="C26" s="11">
        <v>124656</v>
      </c>
      <c r="D26" s="11"/>
      <c r="E26" s="11">
        <v>77118786444</v>
      </c>
      <c r="F26" s="11"/>
      <c r="G26" s="11">
        <v>77050994261</v>
      </c>
      <c r="H26" s="11"/>
      <c r="I26" s="11">
        <f t="shared" si="0"/>
        <v>67792183</v>
      </c>
      <c r="J26" s="11"/>
      <c r="K26" s="11">
        <v>124656</v>
      </c>
      <c r="L26" s="11"/>
      <c r="M26" s="11">
        <v>77118786444</v>
      </c>
      <c r="N26" s="11"/>
      <c r="O26" s="11">
        <v>75268169889</v>
      </c>
      <c r="P26" s="11"/>
      <c r="Q26" s="11">
        <f t="shared" si="1"/>
        <v>1850616555</v>
      </c>
    </row>
    <row r="27" spans="1:17">
      <c r="A27" s="1" t="s">
        <v>90</v>
      </c>
      <c r="C27" s="11">
        <v>940000</v>
      </c>
      <c r="D27" s="11"/>
      <c r="E27" s="11">
        <v>874670041323</v>
      </c>
      <c r="F27" s="11"/>
      <c r="G27" s="11">
        <v>874408741249</v>
      </c>
      <c r="H27" s="11"/>
      <c r="I27" s="11">
        <f t="shared" si="0"/>
        <v>261300074</v>
      </c>
      <c r="J27" s="11"/>
      <c r="K27" s="11">
        <v>940000</v>
      </c>
      <c r="L27" s="11"/>
      <c r="M27" s="11">
        <v>874670041323</v>
      </c>
      <c r="N27" s="11"/>
      <c r="O27" s="11">
        <v>876636770722</v>
      </c>
      <c r="P27" s="11"/>
      <c r="Q27" s="11">
        <f t="shared" si="1"/>
        <v>-1966729399</v>
      </c>
    </row>
    <row r="28" spans="1:17">
      <c r="A28" s="1" t="s">
        <v>81</v>
      </c>
      <c r="C28" s="11">
        <v>822479</v>
      </c>
      <c r="D28" s="11"/>
      <c r="E28" s="11">
        <v>699961790659</v>
      </c>
      <c r="F28" s="11"/>
      <c r="G28" s="11">
        <v>686665786564</v>
      </c>
      <c r="H28" s="11"/>
      <c r="I28" s="11">
        <f t="shared" si="0"/>
        <v>13296004095</v>
      </c>
      <c r="J28" s="11"/>
      <c r="K28" s="11">
        <v>822479</v>
      </c>
      <c r="L28" s="11"/>
      <c r="M28" s="11">
        <v>699961790659</v>
      </c>
      <c r="N28" s="11"/>
      <c r="O28" s="11">
        <v>677380327400</v>
      </c>
      <c r="P28" s="11"/>
      <c r="Q28" s="11">
        <f t="shared" si="1"/>
        <v>22581463259</v>
      </c>
    </row>
    <row r="29" spans="1:17">
      <c r="A29" s="1" t="s">
        <v>87</v>
      </c>
      <c r="C29" s="11">
        <v>2184000</v>
      </c>
      <c r="D29" s="11"/>
      <c r="E29" s="11">
        <v>2067223314202</v>
      </c>
      <c r="F29" s="11"/>
      <c r="G29" s="11">
        <v>2066563796494</v>
      </c>
      <c r="H29" s="11"/>
      <c r="I29" s="11">
        <f t="shared" si="0"/>
        <v>659517708</v>
      </c>
      <c r="J29" s="11"/>
      <c r="K29" s="11">
        <v>2184000</v>
      </c>
      <c r="L29" s="11"/>
      <c r="M29" s="11">
        <v>2067223314202</v>
      </c>
      <c r="N29" s="11"/>
      <c r="O29" s="11">
        <v>2087534065830</v>
      </c>
      <c r="P29" s="11"/>
      <c r="Q29" s="11">
        <f t="shared" si="1"/>
        <v>-20310751628</v>
      </c>
    </row>
    <row r="30" spans="1:17">
      <c r="A30" s="1" t="s">
        <v>84</v>
      </c>
      <c r="C30" s="11">
        <v>290000</v>
      </c>
      <c r="D30" s="11"/>
      <c r="E30" s="11">
        <v>256286516662</v>
      </c>
      <c r="F30" s="11"/>
      <c r="G30" s="11">
        <v>251462734504</v>
      </c>
      <c r="H30" s="11"/>
      <c r="I30" s="11">
        <f t="shared" si="0"/>
        <v>4823782158</v>
      </c>
      <c r="J30" s="11"/>
      <c r="K30" s="11">
        <v>290000</v>
      </c>
      <c r="L30" s="11"/>
      <c r="M30" s="11">
        <v>256286516662</v>
      </c>
      <c r="N30" s="11"/>
      <c r="O30" s="11">
        <v>249410308750</v>
      </c>
      <c r="P30" s="11"/>
      <c r="Q30" s="11">
        <f t="shared" si="1"/>
        <v>6876207912</v>
      </c>
    </row>
    <row r="31" spans="1:17">
      <c r="A31" s="1" t="s">
        <v>102</v>
      </c>
      <c r="C31" s="11">
        <v>232900</v>
      </c>
      <c r="D31" s="11"/>
      <c r="E31" s="11">
        <v>202285473856</v>
      </c>
      <c r="F31" s="11"/>
      <c r="G31" s="11">
        <v>199994242506</v>
      </c>
      <c r="H31" s="11"/>
      <c r="I31" s="11">
        <f t="shared" si="0"/>
        <v>2291231350</v>
      </c>
      <c r="J31" s="11"/>
      <c r="K31" s="11">
        <v>232900</v>
      </c>
      <c r="L31" s="11"/>
      <c r="M31" s="11">
        <v>202285473856</v>
      </c>
      <c r="N31" s="11"/>
      <c r="O31" s="11">
        <v>199994242506</v>
      </c>
      <c r="P31" s="11"/>
      <c r="Q31" s="11">
        <f t="shared" si="1"/>
        <v>2291231350</v>
      </c>
    </row>
    <row r="32" spans="1:17">
      <c r="A32" s="1" t="s">
        <v>105</v>
      </c>
      <c r="C32" s="11">
        <v>950000</v>
      </c>
      <c r="D32" s="11"/>
      <c r="E32" s="11">
        <v>902443533444</v>
      </c>
      <c r="F32" s="11"/>
      <c r="G32" s="11">
        <v>950011250000</v>
      </c>
      <c r="H32" s="11"/>
      <c r="I32" s="11">
        <f t="shared" si="0"/>
        <v>-47567716556</v>
      </c>
      <c r="J32" s="11"/>
      <c r="K32" s="11">
        <v>950000</v>
      </c>
      <c r="L32" s="11"/>
      <c r="M32" s="11">
        <v>902443533433</v>
      </c>
      <c r="N32" s="11"/>
      <c r="O32" s="11">
        <v>950011250000</v>
      </c>
      <c r="P32" s="11"/>
      <c r="Q32" s="11">
        <f t="shared" si="1"/>
        <v>-47567716567</v>
      </c>
    </row>
    <row r="33" spans="1:17">
      <c r="A33" s="1" t="s">
        <v>96</v>
      </c>
      <c r="C33" s="11">
        <v>1202183</v>
      </c>
      <c r="D33" s="11"/>
      <c r="E33" s="11">
        <v>1009910587869</v>
      </c>
      <c r="F33" s="11"/>
      <c r="G33" s="11">
        <v>1000011113060</v>
      </c>
      <c r="H33" s="11"/>
      <c r="I33" s="11">
        <f t="shared" si="0"/>
        <v>9899474809</v>
      </c>
      <c r="J33" s="11"/>
      <c r="K33" s="11">
        <v>1202183</v>
      </c>
      <c r="L33" s="11"/>
      <c r="M33" s="11">
        <v>1009910587869</v>
      </c>
      <c r="N33" s="11"/>
      <c r="O33" s="11">
        <v>1000011113060</v>
      </c>
      <c r="P33" s="11"/>
      <c r="Q33" s="11">
        <f t="shared" si="1"/>
        <v>9899474809</v>
      </c>
    </row>
    <row r="34" spans="1:17">
      <c r="A34" s="1" t="s">
        <v>99</v>
      </c>
      <c r="C34" s="11">
        <v>100000</v>
      </c>
      <c r="D34" s="11"/>
      <c r="E34" s="11">
        <v>94143820986</v>
      </c>
      <c r="F34" s="11"/>
      <c r="G34" s="11">
        <v>93584000000</v>
      </c>
      <c r="H34" s="11"/>
      <c r="I34" s="11">
        <f t="shared" si="0"/>
        <v>559820986</v>
      </c>
      <c r="J34" s="11"/>
      <c r="K34" s="11">
        <v>100000</v>
      </c>
      <c r="L34" s="11"/>
      <c r="M34" s="11">
        <v>94143820986</v>
      </c>
      <c r="N34" s="11"/>
      <c r="O34" s="11">
        <v>93584000000</v>
      </c>
      <c r="P34" s="11"/>
      <c r="Q34" s="11">
        <f t="shared" si="1"/>
        <v>559820986</v>
      </c>
    </row>
    <row r="35" spans="1:17">
      <c r="A35" s="1" t="s">
        <v>93</v>
      </c>
      <c r="C35" s="11">
        <v>822700</v>
      </c>
      <c r="D35" s="11"/>
      <c r="E35" s="11">
        <v>686018607292</v>
      </c>
      <c r="F35" s="11"/>
      <c r="G35" s="11">
        <v>683057619162</v>
      </c>
      <c r="H35" s="11"/>
      <c r="I35" s="11">
        <f t="shared" si="0"/>
        <v>2960988130</v>
      </c>
      <c r="J35" s="11"/>
      <c r="K35" s="11">
        <v>822700</v>
      </c>
      <c r="L35" s="11"/>
      <c r="M35" s="11">
        <v>686018607292</v>
      </c>
      <c r="N35" s="11"/>
      <c r="O35" s="11">
        <v>683057619162</v>
      </c>
      <c r="P35" s="11"/>
      <c r="Q35" s="11">
        <f t="shared" si="1"/>
        <v>2960988130</v>
      </c>
    </row>
    <row r="36" spans="1:17" ht="24.75" thickBot="1">
      <c r="C36" s="11"/>
      <c r="D36" s="11"/>
      <c r="E36" s="12">
        <f>SUM(E8:E35)</f>
        <v>9143447787871</v>
      </c>
      <c r="F36" s="11"/>
      <c r="G36" s="12">
        <f>SUM(G8:G35)</f>
        <v>9131221019170</v>
      </c>
      <c r="H36" s="11"/>
      <c r="I36" s="12">
        <f>SUM(I8:I35)</f>
        <v>12226768701</v>
      </c>
      <c r="J36" s="11"/>
      <c r="K36" s="11"/>
      <c r="L36" s="11"/>
      <c r="M36" s="12">
        <f>SUM(M8:M35)</f>
        <v>9143447787860</v>
      </c>
      <c r="N36" s="11"/>
      <c r="O36" s="12">
        <f>SUM(O8:O35)</f>
        <v>9107051376838</v>
      </c>
      <c r="P36" s="11"/>
      <c r="Q36" s="12">
        <f>SUM(Q8:Q35)</f>
        <v>36396411022</v>
      </c>
    </row>
    <row r="37" spans="1:17" ht="24.75" thickTop="1">
      <c r="G37" s="3"/>
      <c r="I37" s="3"/>
      <c r="O37" s="3"/>
      <c r="Q37" s="3"/>
    </row>
    <row r="38" spans="1:17">
      <c r="G38" s="3"/>
      <c r="H38" s="3"/>
      <c r="I38" s="3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0"/>
  <sheetViews>
    <sheetView rightToLeft="1" workbookViewId="0">
      <selection activeCell="Q13" sqref="Q13"/>
    </sheetView>
  </sheetViews>
  <sheetFormatPr defaultRowHeight="24"/>
  <cols>
    <col min="1" max="1" width="40.28515625" style="1" bestFit="1" customWidth="1"/>
    <col min="2" max="2" width="1" style="1" customWidth="1"/>
    <col min="3" max="3" width="8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19" t="s">
        <v>131</v>
      </c>
      <c r="D6" s="19" t="s">
        <v>131</v>
      </c>
      <c r="E6" s="19" t="s">
        <v>131</v>
      </c>
      <c r="F6" s="19" t="s">
        <v>131</v>
      </c>
      <c r="G6" s="19" t="s">
        <v>131</v>
      </c>
      <c r="H6" s="19" t="s">
        <v>131</v>
      </c>
      <c r="I6" s="19" t="s">
        <v>131</v>
      </c>
      <c r="K6" s="19" t="s">
        <v>132</v>
      </c>
      <c r="L6" s="19" t="s">
        <v>132</v>
      </c>
      <c r="M6" s="19" t="s">
        <v>132</v>
      </c>
      <c r="N6" s="19" t="s">
        <v>132</v>
      </c>
      <c r="O6" s="19" t="s">
        <v>132</v>
      </c>
      <c r="P6" s="19" t="s">
        <v>132</v>
      </c>
      <c r="Q6" s="19" t="s">
        <v>132</v>
      </c>
    </row>
    <row r="7" spans="1:17" ht="24.75">
      <c r="A7" s="19" t="s">
        <v>3</v>
      </c>
      <c r="C7" s="19" t="s">
        <v>7</v>
      </c>
      <c r="E7" s="19" t="s">
        <v>139</v>
      </c>
      <c r="G7" s="19" t="s">
        <v>140</v>
      </c>
      <c r="I7" s="19" t="s">
        <v>142</v>
      </c>
      <c r="K7" s="19" t="s">
        <v>7</v>
      </c>
      <c r="M7" s="19" t="s">
        <v>139</v>
      </c>
      <c r="O7" s="19" t="s">
        <v>140</v>
      </c>
      <c r="Q7" s="19" t="s">
        <v>142</v>
      </c>
    </row>
    <row r="8" spans="1:17">
      <c r="A8" s="1" t="s">
        <v>54</v>
      </c>
      <c r="C8" s="6">
        <v>135000</v>
      </c>
      <c r="D8" s="4"/>
      <c r="E8" s="6">
        <v>91762332222</v>
      </c>
      <c r="F8" s="4"/>
      <c r="G8" s="6">
        <v>90082850104</v>
      </c>
      <c r="H8" s="4"/>
      <c r="I8" s="6">
        <v>1679482118</v>
      </c>
      <c r="J8" s="4"/>
      <c r="K8" s="6">
        <v>135000</v>
      </c>
      <c r="L8" s="4"/>
      <c r="M8" s="6">
        <v>91762332222</v>
      </c>
      <c r="N8" s="4"/>
      <c r="O8" s="6">
        <v>90082850104</v>
      </c>
      <c r="P8" s="4"/>
      <c r="Q8" s="6">
        <v>1679482118</v>
      </c>
    </row>
    <row r="9" spans="1:17">
      <c r="A9" s="1" t="s">
        <v>61</v>
      </c>
      <c r="C9" s="6">
        <v>267200</v>
      </c>
      <c r="D9" s="4"/>
      <c r="E9" s="6">
        <v>175420927808</v>
      </c>
      <c r="F9" s="4"/>
      <c r="G9" s="6">
        <v>172744749569</v>
      </c>
      <c r="H9" s="4"/>
      <c r="I9" s="6">
        <v>2676178239</v>
      </c>
      <c r="J9" s="4"/>
      <c r="K9" s="6">
        <v>267200</v>
      </c>
      <c r="L9" s="4"/>
      <c r="M9" s="6">
        <v>175420927808</v>
      </c>
      <c r="N9" s="4"/>
      <c r="O9" s="6">
        <v>172744749569</v>
      </c>
      <c r="P9" s="4"/>
      <c r="Q9" s="6">
        <v>2676178239</v>
      </c>
    </row>
    <row r="10" spans="1:17">
      <c r="A10" s="1" t="s">
        <v>39</v>
      </c>
      <c r="C10" s="6">
        <v>54000</v>
      </c>
      <c r="D10" s="4"/>
      <c r="E10" s="6">
        <v>34923408895</v>
      </c>
      <c r="F10" s="4"/>
      <c r="G10" s="6">
        <v>34020840851</v>
      </c>
      <c r="H10" s="4"/>
      <c r="I10" s="6">
        <v>902568044</v>
      </c>
      <c r="J10" s="4"/>
      <c r="K10" s="6">
        <v>54000</v>
      </c>
      <c r="L10" s="4"/>
      <c r="M10" s="6">
        <v>34923408895</v>
      </c>
      <c r="N10" s="4"/>
      <c r="O10" s="6">
        <v>34020840851</v>
      </c>
      <c r="P10" s="4"/>
      <c r="Q10" s="6">
        <v>902568044</v>
      </c>
    </row>
    <row r="11" spans="1:17">
      <c r="A11" s="1" t="s">
        <v>57</v>
      </c>
      <c r="C11" s="6">
        <v>284600</v>
      </c>
      <c r="D11" s="4"/>
      <c r="E11" s="6">
        <v>189755907828</v>
      </c>
      <c r="F11" s="4"/>
      <c r="G11" s="6">
        <v>186097725591</v>
      </c>
      <c r="H11" s="4"/>
      <c r="I11" s="6">
        <v>3658182237</v>
      </c>
      <c r="J11" s="4"/>
      <c r="K11" s="6">
        <v>284600</v>
      </c>
      <c r="L11" s="4"/>
      <c r="M11" s="6">
        <v>189755907828</v>
      </c>
      <c r="N11" s="4"/>
      <c r="O11" s="6">
        <v>186097725591</v>
      </c>
      <c r="P11" s="4"/>
      <c r="Q11" s="6">
        <v>3658182237</v>
      </c>
    </row>
    <row r="12" spans="1:17">
      <c r="A12" s="1" t="s">
        <v>49</v>
      </c>
      <c r="C12" s="6">
        <v>104300</v>
      </c>
      <c r="D12" s="4"/>
      <c r="E12" s="6">
        <v>72274428657</v>
      </c>
      <c r="F12" s="4"/>
      <c r="G12" s="6">
        <v>70432576987</v>
      </c>
      <c r="H12" s="4"/>
      <c r="I12" s="6">
        <v>1841851670</v>
      </c>
      <c r="J12" s="4"/>
      <c r="K12" s="6">
        <v>104300</v>
      </c>
      <c r="L12" s="4"/>
      <c r="M12" s="6">
        <v>72274428657</v>
      </c>
      <c r="N12" s="4"/>
      <c r="O12" s="6">
        <v>70432576987</v>
      </c>
      <c r="P12" s="4"/>
      <c r="Q12" s="6">
        <v>1841851670</v>
      </c>
    </row>
    <row r="13" spans="1:17">
      <c r="A13" s="1" t="s">
        <v>47</v>
      </c>
      <c r="C13" s="6">
        <v>387700</v>
      </c>
      <c r="D13" s="4"/>
      <c r="E13" s="6">
        <v>242069617002</v>
      </c>
      <c r="F13" s="4"/>
      <c r="G13" s="6">
        <v>236682709300</v>
      </c>
      <c r="H13" s="4"/>
      <c r="I13" s="6">
        <v>5386907702</v>
      </c>
      <c r="J13" s="4"/>
      <c r="K13" s="6">
        <v>387700</v>
      </c>
      <c r="L13" s="4"/>
      <c r="M13" s="6">
        <v>242069617002</v>
      </c>
      <c r="N13" s="4"/>
      <c r="O13" s="6">
        <v>236682709300</v>
      </c>
      <c r="P13" s="4"/>
      <c r="Q13" s="6">
        <v>5386907702</v>
      </c>
    </row>
    <row r="14" spans="1:17">
      <c r="A14" s="1" t="s">
        <v>23</v>
      </c>
      <c r="C14" s="6">
        <v>394900</v>
      </c>
      <c r="D14" s="4"/>
      <c r="E14" s="6">
        <v>243724061838</v>
      </c>
      <c r="F14" s="4"/>
      <c r="G14" s="6">
        <v>238443398548</v>
      </c>
      <c r="H14" s="4"/>
      <c r="I14" s="6">
        <v>5280663290</v>
      </c>
      <c r="J14" s="4"/>
      <c r="K14" s="6">
        <v>394900</v>
      </c>
      <c r="L14" s="4"/>
      <c r="M14" s="6">
        <v>243724061838</v>
      </c>
      <c r="N14" s="4"/>
      <c r="O14" s="6">
        <v>238443398548</v>
      </c>
      <c r="P14" s="4"/>
      <c r="Q14" s="6">
        <v>5280663290</v>
      </c>
    </row>
    <row r="15" spans="1:17">
      <c r="A15" s="1" t="s">
        <v>72</v>
      </c>
      <c r="C15" s="6">
        <v>0</v>
      </c>
      <c r="D15" s="4"/>
      <c r="E15" s="6">
        <v>0</v>
      </c>
      <c r="F15" s="4"/>
      <c r="G15" s="6">
        <v>0</v>
      </c>
      <c r="H15" s="4"/>
      <c r="I15" s="6">
        <v>0</v>
      </c>
      <c r="J15" s="4"/>
      <c r="K15" s="6">
        <v>106200</v>
      </c>
      <c r="L15" s="4"/>
      <c r="M15" s="6">
        <v>87028678154</v>
      </c>
      <c r="N15" s="4"/>
      <c r="O15" s="6">
        <v>85552137594</v>
      </c>
      <c r="P15" s="4"/>
      <c r="Q15" s="6">
        <v>1476540560</v>
      </c>
    </row>
    <row r="16" spans="1:17">
      <c r="A16" s="1" t="s">
        <v>90</v>
      </c>
      <c r="C16" s="6">
        <v>0</v>
      </c>
      <c r="D16" s="4"/>
      <c r="E16" s="6">
        <v>0</v>
      </c>
      <c r="F16" s="4"/>
      <c r="G16" s="6">
        <v>0</v>
      </c>
      <c r="H16" s="4"/>
      <c r="I16" s="6">
        <v>0</v>
      </c>
      <c r="J16" s="4"/>
      <c r="K16" s="6">
        <v>1000000</v>
      </c>
      <c r="L16" s="4"/>
      <c r="M16" s="6">
        <v>945326250000</v>
      </c>
      <c r="N16" s="4"/>
      <c r="O16" s="6">
        <v>932592309278</v>
      </c>
      <c r="P16" s="4"/>
      <c r="Q16" s="6">
        <v>12733940722</v>
      </c>
    </row>
    <row r="17" spans="3:17" ht="24.75" thickBot="1">
      <c r="C17" s="4"/>
      <c r="D17" s="4"/>
      <c r="E17" s="7">
        <f>SUM(E8:E16)</f>
        <v>1049930684250</v>
      </c>
      <c r="F17" s="4"/>
      <c r="G17" s="7">
        <f>SUM(G8:G16)</f>
        <v>1028504850950</v>
      </c>
      <c r="H17" s="4"/>
      <c r="I17" s="7">
        <f>SUM(I8:I16)</f>
        <v>21425833300</v>
      </c>
      <c r="J17" s="4"/>
      <c r="K17" s="4"/>
      <c r="L17" s="4"/>
      <c r="M17" s="7">
        <f>SUM(M8:M16)</f>
        <v>2082285612404</v>
      </c>
      <c r="N17" s="4"/>
      <c r="O17" s="7">
        <f>SUM(O8:O16)</f>
        <v>2046649297822</v>
      </c>
      <c r="P17" s="4"/>
      <c r="Q17" s="7">
        <f>SUM(Q8:Q16)</f>
        <v>35636314582</v>
      </c>
    </row>
    <row r="18" spans="3:17" ht="24.75" thickTop="1">
      <c r="I18" s="3"/>
      <c r="Q18" s="3"/>
    </row>
    <row r="19" spans="3:17">
      <c r="I19" s="3"/>
      <c r="Q19" s="3"/>
    </row>
    <row r="20" spans="3:17">
      <c r="I20" s="3"/>
      <c r="Q20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0"/>
  <sheetViews>
    <sheetView rightToLeft="1" topLeftCell="A31" workbookViewId="0">
      <selection activeCell="E45" sqref="E45"/>
    </sheetView>
  </sheetViews>
  <sheetFormatPr defaultRowHeight="24"/>
  <cols>
    <col min="1" max="1" width="33.28515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133</v>
      </c>
      <c r="C6" s="19" t="s">
        <v>131</v>
      </c>
      <c r="D6" s="19" t="s">
        <v>131</v>
      </c>
      <c r="E6" s="19" t="s">
        <v>131</v>
      </c>
      <c r="F6" s="19" t="s">
        <v>131</v>
      </c>
      <c r="G6" s="19" t="s">
        <v>131</v>
      </c>
      <c r="H6" s="19" t="s">
        <v>131</v>
      </c>
      <c r="I6" s="19" t="s">
        <v>131</v>
      </c>
      <c r="K6" s="19" t="s">
        <v>132</v>
      </c>
      <c r="L6" s="19" t="s">
        <v>132</v>
      </c>
      <c r="M6" s="19" t="s">
        <v>132</v>
      </c>
      <c r="N6" s="19" t="s">
        <v>132</v>
      </c>
      <c r="O6" s="19" t="s">
        <v>132</v>
      </c>
      <c r="P6" s="19" t="s">
        <v>132</v>
      </c>
      <c r="Q6" s="19" t="s">
        <v>132</v>
      </c>
    </row>
    <row r="7" spans="1:17" ht="24.75">
      <c r="A7" s="19" t="s">
        <v>133</v>
      </c>
      <c r="C7" s="19" t="s">
        <v>146</v>
      </c>
      <c r="E7" s="19" t="s">
        <v>143</v>
      </c>
      <c r="G7" s="19" t="s">
        <v>144</v>
      </c>
      <c r="I7" s="19" t="s">
        <v>147</v>
      </c>
      <c r="K7" s="19" t="s">
        <v>146</v>
      </c>
      <c r="M7" s="19" t="s">
        <v>143</v>
      </c>
      <c r="O7" s="19" t="s">
        <v>144</v>
      </c>
      <c r="Q7" s="19" t="s">
        <v>147</v>
      </c>
    </row>
    <row r="8" spans="1:17">
      <c r="A8" s="1" t="s">
        <v>54</v>
      </c>
      <c r="C8" s="11">
        <v>0</v>
      </c>
      <c r="D8" s="11"/>
      <c r="E8" s="11">
        <v>0</v>
      </c>
      <c r="F8" s="11"/>
      <c r="G8" s="11">
        <v>1679482118</v>
      </c>
      <c r="H8" s="11"/>
      <c r="I8" s="11">
        <f>C8+E8+G8</f>
        <v>1679482118</v>
      </c>
      <c r="J8" s="11"/>
      <c r="K8" s="11">
        <v>0</v>
      </c>
      <c r="L8" s="11"/>
      <c r="M8" s="11">
        <v>0</v>
      </c>
      <c r="N8" s="11"/>
      <c r="O8" s="11">
        <v>1679482118</v>
      </c>
      <c r="P8" s="11"/>
      <c r="Q8" s="11">
        <f>K8+M8+O8</f>
        <v>1679482118</v>
      </c>
    </row>
    <row r="9" spans="1:17">
      <c r="A9" s="1" t="s">
        <v>61</v>
      </c>
      <c r="C9" s="11">
        <v>0</v>
      </c>
      <c r="D9" s="11"/>
      <c r="E9" s="11">
        <v>-355654595</v>
      </c>
      <c r="F9" s="11"/>
      <c r="G9" s="11">
        <v>2676178239</v>
      </c>
      <c r="H9" s="11"/>
      <c r="I9" s="11">
        <f t="shared" ref="I9:I38" si="0">C9+E9+G9</f>
        <v>2320523644</v>
      </c>
      <c r="J9" s="11"/>
      <c r="K9" s="11">
        <v>0</v>
      </c>
      <c r="L9" s="11"/>
      <c r="M9" s="11">
        <v>34024584</v>
      </c>
      <c r="N9" s="11"/>
      <c r="O9" s="11">
        <v>2676178239</v>
      </c>
      <c r="P9" s="11"/>
      <c r="Q9" s="11">
        <f t="shared" ref="Q9:Q38" si="1">K9+M9+O9</f>
        <v>2710202823</v>
      </c>
    </row>
    <row r="10" spans="1:17">
      <c r="A10" s="1" t="s">
        <v>39</v>
      </c>
      <c r="C10" s="11">
        <v>0</v>
      </c>
      <c r="D10" s="11"/>
      <c r="E10" s="11">
        <v>2696511829</v>
      </c>
      <c r="F10" s="11"/>
      <c r="G10" s="11">
        <v>902568044</v>
      </c>
      <c r="H10" s="11"/>
      <c r="I10" s="11">
        <f t="shared" si="0"/>
        <v>3599079873</v>
      </c>
      <c r="J10" s="11"/>
      <c r="K10" s="11">
        <v>0</v>
      </c>
      <c r="L10" s="11"/>
      <c r="M10" s="11">
        <v>4136119203</v>
      </c>
      <c r="N10" s="11"/>
      <c r="O10" s="11">
        <v>902568044</v>
      </c>
      <c r="P10" s="11"/>
      <c r="Q10" s="11">
        <f>K10+M10+O10</f>
        <v>5038687247</v>
      </c>
    </row>
    <row r="11" spans="1:17">
      <c r="A11" s="1" t="s">
        <v>57</v>
      </c>
      <c r="C11" s="11">
        <v>0</v>
      </c>
      <c r="D11" s="11"/>
      <c r="E11" s="11">
        <v>0</v>
      </c>
      <c r="F11" s="11"/>
      <c r="G11" s="11">
        <v>3658182237</v>
      </c>
      <c r="H11" s="11"/>
      <c r="I11" s="11">
        <f t="shared" si="0"/>
        <v>3658182237</v>
      </c>
      <c r="J11" s="11"/>
      <c r="K11" s="11">
        <v>0</v>
      </c>
      <c r="L11" s="11"/>
      <c r="M11" s="11">
        <v>0</v>
      </c>
      <c r="N11" s="11"/>
      <c r="O11" s="11">
        <v>3658182237</v>
      </c>
      <c r="P11" s="11"/>
      <c r="Q11" s="11">
        <f>K11+M11+O11</f>
        <v>3658182237</v>
      </c>
    </row>
    <row r="12" spans="1:17">
      <c r="A12" s="1" t="s">
        <v>49</v>
      </c>
      <c r="C12" s="11">
        <v>0</v>
      </c>
      <c r="D12" s="11"/>
      <c r="E12" s="11">
        <v>0</v>
      </c>
      <c r="F12" s="11"/>
      <c r="G12" s="11">
        <v>1841851670</v>
      </c>
      <c r="H12" s="11"/>
      <c r="I12" s="11">
        <f t="shared" si="0"/>
        <v>1841851670</v>
      </c>
      <c r="J12" s="11"/>
      <c r="K12" s="11">
        <v>0</v>
      </c>
      <c r="L12" s="11"/>
      <c r="M12" s="11">
        <v>0</v>
      </c>
      <c r="N12" s="11"/>
      <c r="O12" s="11">
        <v>1841851670</v>
      </c>
      <c r="P12" s="11"/>
      <c r="Q12" s="11">
        <f t="shared" si="1"/>
        <v>1841851670</v>
      </c>
    </row>
    <row r="13" spans="1:17">
      <c r="A13" s="1" t="s">
        <v>47</v>
      </c>
      <c r="C13" s="11">
        <v>0</v>
      </c>
      <c r="D13" s="11"/>
      <c r="E13" s="11">
        <v>-1493441348</v>
      </c>
      <c r="F13" s="11"/>
      <c r="G13" s="11">
        <v>5386907702</v>
      </c>
      <c r="H13" s="11"/>
      <c r="I13" s="11">
        <f t="shared" si="0"/>
        <v>3893466354</v>
      </c>
      <c r="J13" s="11"/>
      <c r="K13" s="11">
        <v>0</v>
      </c>
      <c r="L13" s="11"/>
      <c r="M13" s="11">
        <v>31297684</v>
      </c>
      <c r="N13" s="11"/>
      <c r="O13" s="11">
        <v>5386907702</v>
      </c>
      <c r="P13" s="11"/>
      <c r="Q13" s="11">
        <f>K13+M13+O13</f>
        <v>5418205386</v>
      </c>
    </row>
    <row r="14" spans="1:17">
      <c r="A14" s="1" t="s">
        <v>23</v>
      </c>
      <c r="C14" s="11">
        <v>0</v>
      </c>
      <c r="D14" s="11"/>
      <c r="E14" s="11">
        <v>67792183</v>
      </c>
      <c r="F14" s="11"/>
      <c r="G14" s="11">
        <v>5280663290</v>
      </c>
      <c r="H14" s="11"/>
      <c r="I14" s="11">
        <f t="shared" si="0"/>
        <v>5348455473</v>
      </c>
      <c r="J14" s="11"/>
      <c r="K14" s="11">
        <v>0</v>
      </c>
      <c r="L14" s="11"/>
      <c r="M14" s="11">
        <v>1850616555</v>
      </c>
      <c r="N14" s="11"/>
      <c r="O14" s="11">
        <v>5280663290</v>
      </c>
      <c r="P14" s="11"/>
      <c r="Q14" s="11">
        <f t="shared" si="1"/>
        <v>7131279845</v>
      </c>
    </row>
    <row r="15" spans="1:17">
      <c r="A15" s="1" t="s">
        <v>72</v>
      </c>
      <c r="C15" s="11">
        <v>0</v>
      </c>
      <c r="D15" s="11"/>
      <c r="E15" s="11">
        <v>6848646375</v>
      </c>
      <c r="F15" s="11"/>
      <c r="G15" s="11">
        <v>0</v>
      </c>
      <c r="H15" s="11"/>
      <c r="I15" s="11">
        <f t="shared" si="0"/>
        <v>6848646375</v>
      </c>
      <c r="J15" s="11"/>
      <c r="K15" s="11">
        <v>0</v>
      </c>
      <c r="L15" s="11"/>
      <c r="M15" s="11">
        <v>12423415292</v>
      </c>
      <c r="N15" s="11"/>
      <c r="O15" s="11">
        <v>1476540560</v>
      </c>
      <c r="P15" s="11"/>
      <c r="Q15" s="11">
        <f t="shared" si="1"/>
        <v>13899955852</v>
      </c>
    </row>
    <row r="16" spans="1:17">
      <c r="A16" s="1" t="s">
        <v>90</v>
      </c>
      <c r="C16" s="11">
        <v>13578358755</v>
      </c>
      <c r="D16" s="11"/>
      <c r="E16" s="11">
        <v>261300074</v>
      </c>
      <c r="F16" s="11"/>
      <c r="G16" s="11">
        <v>0</v>
      </c>
      <c r="H16" s="11"/>
      <c r="I16" s="11">
        <f t="shared" si="0"/>
        <v>13839658829</v>
      </c>
      <c r="J16" s="11"/>
      <c r="K16" s="11">
        <v>26821156674</v>
      </c>
      <c r="L16" s="11"/>
      <c r="M16" s="11">
        <v>-1966729398</v>
      </c>
      <c r="N16" s="11"/>
      <c r="O16" s="11">
        <v>12733940722</v>
      </c>
      <c r="P16" s="11"/>
      <c r="Q16" s="11">
        <f t="shared" si="1"/>
        <v>37588367998</v>
      </c>
    </row>
    <row r="17" spans="1:17">
      <c r="A17" s="1" t="s">
        <v>78</v>
      </c>
      <c r="C17" s="11">
        <v>2022392734</v>
      </c>
      <c r="D17" s="11"/>
      <c r="E17" s="11">
        <v>-5875161984</v>
      </c>
      <c r="F17" s="11"/>
      <c r="G17" s="11">
        <v>0</v>
      </c>
      <c r="H17" s="11"/>
      <c r="I17" s="11">
        <f t="shared" si="0"/>
        <v>-3852769250</v>
      </c>
      <c r="J17" s="11"/>
      <c r="K17" s="11">
        <v>2022392734</v>
      </c>
      <c r="L17" s="11"/>
      <c r="M17" s="11">
        <v>196643053</v>
      </c>
      <c r="N17" s="11"/>
      <c r="O17" s="11">
        <v>0</v>
      </c>
      <c r="P17" s="11"/>
      <c r="Q17" s="11">
        <f t="shared" si="1"/>
        <v>2219035787</v>
      </c>
    </row>
    <row r="18" spans="1:17">
      <c r="A18" s="1" t="s">
        <v>108</v>
      </c>
      <c r="C18" s="11">
        <v>3618449096</v>
      </c>
      <c r="D18" s="11"/>
      <c r="E18" s="11">
        <v>97582131</v>
      </c>
      <c r="F18" s="11"/>
      <c r="G18" s="11">
        <v>0</v>
      </c>
      <c r="H18" s="11"/>
      <c r="I18" s="11">
        <f t="shared" si="0"/>
        <v>3716031227</v>
      </c>
      <c r="J18" s="11"/>
      <c r="K18" s="11">
        <v>3618449096</v>
      </c>
      <c r="L18" s="11"/>
      <c r="M18" s="11">
        <v>97582131</v>
      </c>
      <c r="N18" s="11"/>
      <c r="O18" s="11">
        <v>0</v>
      </c>
      <c r="P18" s="11"/>
      <c r="Q18" s="11">
        <f t="shared" si="1"/>
        <v>3716031227</v>
      </c>
    </row>
    <row r="19" spans="1:17">
      <c r="A19" s="1" t="s">
        <v>99</v>
      </c>
      <c r="C19" s="11">
        <v>729468493</v>
      </c>
      <c r="D19" s="11"/>
      <c r="E19" s="11">
        <v>559820986</v>
      </c>
      <c r="F19" s="11"/>
      <c r="G19" s="11">
        <v>0</v>
      </c>
      <c r="H19" s="11"/>
      <c r="I19" s="11">
        <f t="shared" si="0"/>
        <v>1289289479</v>
      </c>
      <c r="J19" s="11"/>
      <c r="K19" s="11">
        <v>729468493</v>
      </c>
      <c r="L19" s="11"/>
      <c r="M19" s="11">
        <v>559820986</v>
      </c>
      <c r="N19" s="11"/>
      <c r="O19" s="11">
        <v>0</v>
      </c>
      <c r="P19" s="11"/>
      <c r="Q19" s="11">
        <f t="shared" si="1"/>
        <v>1289289479</v>
      </c>
    </row>
    <row r="20" spans="1:17">
      <c r="A20" s="1" t="s">
        <v>105</v>
      </c>
      <c r="C20" s="11">
        <v>59541170632</v>
      </c>
      <c r="D20" s="11"/>
      <c r="E20" s="11">
        <v>-47567716566</v>
      </c>
      <c r="F20" s="11"/>
      <c r="G20" s="11">
        <v>0</v>
      </c>
      <c r="H20" s="11"/>
      <c r="I20" s="11">
        <f t="shared" si="0"/>
        <v>11973454066</v>
      </c>
      <c r="J20" s="11"/>
      <c r="K20" s="11">
        <v>59541170632</v>
      </c>
      <c r="L20" s="11"/>
      <c r="M20" s="11">
        <v>-47567716566</v>
      </c>
      <c r="N20" s="11"/>
      <c r="O20" s="11">
        <v>0</v>
      </c>
      <c r="P20" s="11"/>
      <c r="Q20" s="11">
        <f t="shared" si="1"/>
        <v>11973454066</v>
      </c>
    </row>
    <row r="21" spans="1:17">
      <c r="A21" s="1" t="s">
        <v>87</v>
      </c>
      <c r="C21" s="11">
        <v>33831626463</v>
      </c>
      <c r="D21" s="11"/>
      <c r="E21" s="11">
        <v>659517708</v>
      </c>
      <c r="F21" s="11"/>
      <c r="G21" s="11">
        <v>0</v>
      </c>
      <c r="H21" s="11"/>
      <c r="I21" s="11">
        <f t="shared" si="0"/>
        <v>34491144171</v>
      </c>
      <c r="J21" s="11"/>
      <c r="K21" s="11">
        <v>64558902671</v>
      </c>
      <c r="L21" s="11"/>
      <c r="M21" s="11">
        <v>-20310751627</v>
      </c>
      <c r="N21" s="11"/>
      <c r="O21" s="11">
        <v>0</v>
      </c>
      <c r="P21" s="11"/>
      <c r="Q21" s="11">
        <f t="shared" si="1"/>
        <v>44248151044</v>
      </c>
    </row>
    <row r="22" spans="1:17">
      <c r="A22" s="1" t="s">
        <v>42</v>
      </c>
      <c r="C22" s="11">
        <v>0</v>
      </c>
      <c r="D22" s="11"/>
      <c r="E22" s="11">
        <v>110228195</v>
      </c>
      <c r="F22" s="11"/>
      <c r="G22" s="11">
        <v>0</v>
      </c>
      <c r="H22" s="11"/>
      <c r="I22" s="11">
        <f t="shared" si="0"/>
        <v>110228195</v>
      </c>
      <c r="J22" s="11"/>
      <c r="K22" s="11">
        <v>0</v>
      </c>
      <c r="L22" s="11"/>
      <c r="M22" s="11">
        <v>183953057</v>
      </c>
      <c r="N22" s="11"/>
      <c r="O22" s="11">
        <v>0</v>
      </c>
      <c r="P22" s="11"/>
      <c r="Q22" s="11">
        <f t="shared" si="1"/>
        <v>183953057</v>
      </c>
    </row>
    <row r="23" spans="1:17">
      <c r="A23" s="1" t="s">
        <v>45</v>
      </c>
      <c r="C23" s="11">
        <v>0</v>
      </c>
      <c r="D23" s="11"/>
      <c r="E23" s="11">
        <v>798239129</v>
      </c>
      <c r="F23" s="11"/>
      <c r="G23" s="11">
        <v>0</v>
      </c>
      <c r="H23" s="11"/>
      <c r="I23" s="11">
        <f t="shared" si="0"/>
        <v>798239129</v>
      </c>
      <c r="J23" s="11"/>
      <c r="K23" s="11">
        <v>0</v>
      </c>
      <c r="L23" s="11"/>
      <c r="M23" s="11">
        <v>2116453480</v>
      </c>
      <c r="N23" s="11"/>
      <c r="O23" s="11">
        <v>0</v>
      </c>
      <c r="P23" s="11"/>
      <c r="Q23" s="11">
        <f t="shared" si="1"/>
        <v>2116453480</v>
      </c>
    </row>
    <row r="24" spans="1:17">
      <c r="A24" s="1" t="s">
        <v>51</v>
      </c>
      <c r="C24" s="11">
        <v>0</v>
      </c>
      <c r="D24" s="11"/>
      <c r="E24" s="11">
        <v>2412069196</v>
      </c>
      <c r="F24" s="11"/>
      <c r="G24" s="11">
        <v>0</v>
      </c>
      <c r="H24" s="11"/>
      <c r="I24" s="11">
        <f t="shared" si="0"/>
        <v>2412069196</v>
      </c>
      <c r="J24" s="11"/>
      <c r="K24" s="11">
        <v>0</v>
      </c>
      <c r="L24" s="11"/>
      <c r="M24" s="11">
        <v>4873504019</v>
      </c>
      <c r="N24" s="11"/>
      <c r="O24" s="11">
        <v>0</v>
      </c>
      <c r="P24" s="11"/>
      <c r="Q24" s="11">
        <f t="shared" si="1"/>
        <v>4873504019</v>
      </c>
    </row>
    <row r="25" spans="1:17">
      <c r="A25" s="1" t="s">
        <v>63</v>
      </c>
      <c r="C25" s="11">
        <v>0</v>
      </c>
      <c r="D25" s="11"/>
      <c r="E25" s="11">
        <v>3183757</v>
      </c>
      <c r="F25" s="11"/>
      <c r="G25" s="11">
        <v>0</v>
      </c>
      <c r="H25" s="11"/>
      <c r="I25" s="11">
        <f t="shared" si="0"/>
        <v>3183757</v>
      </c>
      <c r="J25" s="11"/>
      <c r="K25" s="11">
        <v>0</v>
      </c>
      <c r="L25" s="11"/>
      <c r="M25" s="11">
        <v>9851820</v>
      </c>
      <c r="N25" s="11"/>
      <c r="O25" s="11">
        <v>0</v>
      </c>
      <c r="P25" s="11"/>
      <c r="Q25" s="11">
        <f t="shared" si="1"/>
        <v>9851820</v>
      </c>
    </row>
    <row r="26" spans="1:17">
      <c r="A26" s="1" t="s">
        <v>58</v>
      </c>
      <c r="C26" s="11">
        <v>0</v>
      </c>
      <c r="D26" s="11"/>
      <c r="E26" s="11">
        <v>305034440</v>
      </c>
      <c r="F26" s="11"/>
      <c r="G26" s="11">
        <v>0</v>
      </c>
      <c r="H26" s="11"/>
      <c r="I26" s="11">
        <f t="shared" si="0"/>
        <v>305034440</v>
      </c>
      <c r="J26" s="11"/>
      <c r="K26" s="11">
        <v>0</v>
      </c>
      <c r="L26" s="11"/>
      <c r="M26" s="11">
        <v>574035844</v>
      </c>
      <c r="N26" s="11"/>
      <c r="O26" s="11">
        <v>0</v>
      </c>
      <c r="P26" s="11"/>
      <c r="Q26" s="11">
        <f t="shared" si="1"/>
        <v>574035844</v>
      </c>
    </row>
    <row r="27" spans="1:17">
      <c r="A27" s="1" t="s">
        <v>75</v>
      </c>
      <c r="C27" s="11">
        <v>0</v>
      </c>
      <c r="D27" s="11"/>
      <c r="E27" s="11">
        <v>297297330</v>
      </c>
      <c r="F27" s="11"/>
      <c r="G27" s="11">
        <v>0</v>
      </c>
      <c r="H27" s="11"/>
      <c r="I27" s="11">
        <f t="shared" si="0"/>
        <v>297297330</v>
      </c>
      <c r="J27" s="11"/>
      <c r="K27" s="11">
        <v>0</v>
      </c>
      <c r="L27" s="11"/>
      <c r="M27" s="11">
        <v>568454141</v>
      </c>
      <c r="N27" s="11"/>
      <c r="O27" s="11">
        <v>0</v>
      </c>
      <c r="P27" s="11"/>
      <c r="Q27" s="11">
        <f t="shared" si="1"/>
        <v>568454141</v>
      </c>
    </row>
    <row r="28" spans="1:17">
      <c r="A28" s="1" t="s">
        <v>30</v>
      </c>
      <c r="C28" s="11">
        <v>0</v>
      </c>
      <c r="D28" s="11"/>
      <c r="E28" s="11">
        <v>6592638747</v>
      </c>
      <c r="F28" s="11"/>
      <c r="G28" s="11">
        <v>0</v>
      </c>
      <c r="H28" s="11"/>
      <c r="I28" s="11">
        <f t="shared" si="0"/>
        <v>6592638747</v>
      </c>
      <c r="J28" s="11"/>
      <c r="K28" s="11">
        <v>0</v>
      </c>
      <c r="L28" s="11"/>
      <c r="M28" s="11">
        <v>12334973539</v>
      </c>
      <c r="N28" s="11"/>
      <c r="O28" s="11">
        <v>0</v>
      </c>
      <c r="P28" s="11"/>
      <c r="Q28" s="11">
        <f t="shared" si="1"/>
        <v>12334973539</v>
      </c>
    </row>
    <row r="29" spans="1:17">
      <c r="A29" s="1" t="s">
        <v>33</v>
      </c>
      <c r="C29" s="11">
        <v>0</v>
      </c>
      <c r="D29" s="11"/>
      <c r="E29" s="11">
        <v>10836158099</v>
      </c>
      <c r="F29" s="11"/>
      <c r="G29" s="11">
        <v>0</v>
      </c>
      <c r="H29" s="11"/>
      <c r="I29" s="11">
        <f t="shared" si="0"/>
        <v>10836158099</v>
      </c>
      <c r="J29" s="11"/>
      <c r="K29" s="11">
        <v>0</v>
      </c>
      <c r="L29" s="11"/>
      <c r="M29" s="11">
        <v>19397716156</v>
      </c>
      <c r="N29" s="11"/>
      <c r="O29" s="11">
        <v>0</v>
      </c>
      <c r="P29" s="11"/>
      <c r="Q29" s="11">
        <f t="shared" si="1"/>
        <v>19397716156</v>
      </c>
    </row>
    <row r="30" spans="1:17">
      <c r="A30" s="1" t="s">
        <v>36</v>
      </c>
      <c r="C30" s="11">
        <v>0</v>
      </c>
      <c r="D30" s="11"/>
      <c r="E30" s="11">
        <v>200114740</v>
      </c>
      <c r="F30" s="11"/>
      <c r="G30" s="11">
        <v>0</v>
      </c>
      <c r="H30" s="11"/>
      <c r="I30" s="11">
        <f t="shared" si="0"/>
        <v>200114740</v>
      </c>
      <c r="J30" s="11"/>
      <c r="K30" s="11">
        <v>0</v>
      </c>
      <c r="L30" s="11"/>
      <c r="M30" s="11">
        <v>349948813</v>
      </c>
      <c r="N30" s="11"/>
      <c r="O30" s="11">
        <v>0</v>
      </c>
      <c r="P30" s="11"/>
      <c r="Q30" s="11">
        <f t="shared" si="1"/>
        <v>349948813</v>
      </c>
    </row>
    <row r="31" spans="1:17">
      <c r="A31" s="1" t="s">
        <v>66</v>
      </c>
      <c r="C31" s="11">
        <v>0</v>
      </c>
      <c r="D31" s="11"/>
      <c r="E31" s="11">
        <v>716362659</v>
      </c>
      <c r="F31" s="11"/>
      <c r="G31" s="11">
        <v>0</v>
      </c>
      <c r="H31" s="11"/>
      <c r="I31" s="11">
        <f t="shared" si="0"/>
        <v>716362659</v>
      </c>
      <c r="J31" s="11"/>
      <c r="K31" s="11">
        <v>0</v>
      </c>
      <c r="L31" s="11"/>
      <c r="M31" s="11">
        <v>890287973</v>
      </c>
      <c r="N31" s="11"/>
      <c r="O31" s="11">
        <v>0</v>
      </c>
      <c r="P31" s="11"/>
      <c r="Q31" s="11">
        <f t="shared" si="1"/>
        <v>890287973</v>
      </c>
    </row>
    <row r="32" spans="1:17">
      <c r="A32" s="1" t="s">
        <v>69</v>
      </c>
      <c r="C32" s="11">
        <v>0</v>
      </c>
      <c r="D32" s="11"/>
      <c r="E32" s="11">
        <v>294511969</v>
      </c>
      <c r="F32" s="11"/>
      <c r="G32" s="11">
        <v>0</v>
      </c>
      <c r="H32" s="11"/>
      <c r="I32" s="11">
        <f t="shared" si="0"/>
        <v>294511969</v>
      </c>
      <c r="J32" s="11"/>
      <c r="K32" s="11">
        <v>0</v>
      </c>
      <c r="L32" s="11"/>
      <c r="M32" s="11">
        <v>416041324</v>
      </c>
      <c r="N32" s="11"/>
      <c r="O32" s="11">
        <v>0</v>
      </c>
      <c r="P32" s="11"/>
      <c r="Q32" s="11">
        <f t="shared" si="1"/>
        <v>416041324</v>
      </c>
    </row>
    <row r="33" spans="1:17">
      <c r="A33" s="1" t="s">
        <v>27</v>
      </c>
      <c r="C33" s="11">
        <v>0</v>
      </c>
      <c r="D33" s="11"/>
      <c r="E33" s="11">
        <v>490253098</v>
      </c>
      <c r="F33" s="11"/>
      <c r="G33" s="11">
        <v>0</v>
      </c>
      <c r="H33" s="11"/>
      <c r="I33" s="11">
        <f t="shared" si="0"/>
        <v>490253098</v>
      </c>
      <c r="J33" s="11"/>
      <c r="K33" s="11">
        <v>0</v>
      </c>
      <c r="L33" s="11"/>
      <c r="M33" s="11">
        <v>587503502</v>
      </c>
      <c r="N33" s="11"/>
      <c r="O33" s="11">
        <v>0</v>
      </c>
      <c r="P33" s="11"/>
      <c r="Q33" s="11">
        <f t="shared" si="1"/>
        <v>587503502</v>
      </c>
    </row>
    <row r="34" spans="1:17">
      <c r="A34" s="1" t="s">
        <v>81</v>
      </c>
      <c r="C34" s="11">
        <v>0</v>
      </c>
      <c r="D34" s="11"/>
      <c r="E34" s="11">
        <v>13296004095</v>
      </c>
      <c r="F34" s="11"/>
      <c r="G34" s="11">
        <v>0</v>
      </c>
      <c r="H34" s="11"/>
      <c r="I34" s="11">
        <f>C34+E34+G34</f>
        <v>13296004095</v>
      </c>
      <c r="J34" s="11"/>
      <c r="K34" s="11">
        <v>0</v>
      </c>
      <c r="L34" s="11"/>
      <c r="M34" s="11">
        <v>22581463256</v>
      </c>
      <c r="N34" s="11"/>
      <c r="O34" s="11">
        <v>0</v>
      </c>
      <c r="P34" s="11"/>
      <c r="Q34" s="11">
        <f t="shared" si="1"/>
        <v>22581463256</v>
      </c>
    </row>
    <row r="35" spans="1:17">
      <c r="A35" s="1" t="s">
        <v>84</v>
      </c>
      <c r="C35" s="11">
        <v>0</v>
      </c>
      <c r="D35" s="11"/>
      <c r="E35" s="11">
        <v>4823782158</v>
      </c>
      <c r="F35" s="11"/>
      <c r="G35" s="11">
        <v>0</v>
      </c>
      <c r="H35" s="11"/>
      <c r="I35" s="11">
        <f t="shared" si="0"/>
        <v>4823782158</v>
      </c>
      <c r="J35" s="11"/>
      <c r="K35" s="11">
        <v>0</v>
      </c>
      <c r="L35" s="11"/>
      <c r="M35" s="11">
        <v>6876207912</v>
      </c>
      <c r="N35" s="11"/>
      <c r="O35" s="11">
        <v>0</v>
      </c>
      <c r="P35" s="11"/>
      <c r="Q35" s="11">
        <f t="shared" si="1"/>
        <v>6876207912</v>
      </c>
    </row>
    <row r="36" spans="1:17">
      <c r="A36" s="1" t="s">
        <v>102</v>
      </c>
      <c r="C36" s="11">
        <v>0</v>
      </c>
      <c r="D36" s="11"/>
      <c r="E36" s="11">
        <v>2291231357</v>
      </c>
      <c r="F36" s="11"/>
      <c r="G36" s="11">
        <v>0</v>
      </c>
      <c r="H36" s="11"/>
      <c r="I36" s="11">
        <f>C36+E36+G36</f>
        <v>2291231357</v>
      </c>
      <c r="J36" s="11"/>
      <c r="K36" s="11">
        <v>0</v>
      </c>
      <c r="L36" s="11"/>
      <c r="M36" s="11">
        <v>2291231350</v>
      </c>
      <c r="N36" s="11"/>
      <c r="O36" s="11">
        <v>0</v>
      </c>
      <c r="P36" s="11"/>
      <c r="Q36" s="11">
        <f t="shared" si="1"/>
        <v>2291231350</v>
      </c>
    </row>
    <row r="37" spans="1:17">
      <c r="A37" s="1" t="s">
        <v>96</v>
      </c>
      <c r="C37" s="11">
        <v>0</v>
      </c>
      <c r="D37" s="11"/>
      <c r="E37" s="11">
        <v>9899474809</v>
      </c>
      <c r="F37" s="11"/>
      <c r="G37" s="11">
        <v>0</v>
      </c>
      <c r="H37" s="11"/>
      <c r="I37" s="11">
        <f t="shared" si="0"/>
        <v>9899474809</v>
      </c>
      <c r="J37" s="11"/>
      <c r="K37" s="11">
        <v>0</v>
      </c>
      <c r="L37" s="11"/>
      <c r="M37" s="11">
        <v>9899474809</v>
      </c>
      <c r="N37" s="11"/>
      <c r="O37" s="11">
        <v>0</v>
      </c>
      <c r="P37" s="11"/>
      <c r="Q37" s="11">
        <f t="shared" si="1"/>
        <v>9899474809</v>
      </c>
    </row>
    <row r="38" spans="1:17">
      <c r="A38" s="1" t="s">
        <v>93</v>
      </c>
      <c r="C38" s="11">
        <v>0</v>
      </c>
      <c r="D38" s="11"/>
      <c r="E38" s="11">
        <v>2960988130</v>
      </c>
      <c r="F38" s="11"/>
      <c r="G38" s="11">
        <v>0</v>
      </c>
      <c r="H38" s="11"/>
      <c r="I38" s="11">
        <f t="shared" si="0"/>
        <v>2960988130</v>
      </c>
      <c r="J38" s="11"/>
      <c r="K38" s="11">
        <v>0</v>
      </c>
      <c r="L38" s="11"/>
      <c r="M38" s="11">
        <v>2960988130</v>
      </c>
      <c r="N38" s="11"/>
      <c r="O38" s="11">
        <v>0</v>
      </c>
      <c r="P38" s="11"/>
      <c r="Q38" s="11">
        <f t="shared" si="1"/>
        <v>2960988130</v>
      </c>
    </row>
    <row r="39" spans="1:17" ht="24.75" thickBot="1">
      <c r="C39" s="12">
        <f>SUM(C8:C38)</f>
        <v>113321466173</v>
      </c>
      <c r="D39" s="11"/>
      <c r="E39" s="12">
        <f>SUM(E8:E38)</f>
        <v>12226768701</v>
      </c>
      <c r="F39" s="11"/>
      <c r="G39" s="12">
        <f>SUM(G8:G38)</f>
        <v>21425833300</v>
      </c>
      <c r="H39" s="11"/>
      <c r="I39" s="12">
        <f>SUM(I8:I38)</f>
        <v>146974068174</v>
      </c>
      <c r="J39" s="11"/>
      <c r="K39" s="12">
        <f>SUM(K8:K38)</f>
        <v>157291540300</v>
      </c>
      <c r="L39" s="11"/>
      <c r="M39" s="12">
        <f>SUM(M8:M38)</f>
        <v>36396411022</v>
      </c>
      <c r="N39" s="11"/>
      <c r="O39" s="12">
        <f>SUM(O8:O38)</f>
        <v>35636314582</v>
      </c>
      <c r="P39" s="11"/>
      <c r="Q39" s="12">
        <f>SUM(Q8:Q38)</f>
        <v>229324265904</v>
      </c>
    </row>
    <row r="40" spans="1:17" ht="24.75" thickTop="1"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اوراق مشارکت</vt:lpstr>
      <vt:lpstr>تعدیل قیمت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2022-09-24T05:48:24Z</dcterms:created>
  <dcterms:modified xsi:type="dcterms:W3CDTF">2022-10-02T07:27:06Z</dcterms:modified>
</cp:coreProperties>
</file>