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اهانه\"/>
    </mc:Choice>
  </mc:AlternateContent>
  <xr:revisionPtr revIDLastSave="0" documentId="13_ncr:1_{E6F6E0DE-FA54-4B93-9192-17A15752EB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ئیدیه" sheetId="16" r:id="rId1"/>
    <sheet name="اوراق مشارکت" sheetId="3" r:id="rId2"/>
    <sheet name="تعدیل قیمت" sheetId="4" r:id="rId3"/>
    <sheet name="سپرده" sheetId="6" r:id="rId4"/>
    <sheet name="سود اوراق بهادار و سپرده بانکی" sheetId="7" r:id="rId5"/>
    <sheet name="درآمد ناشی از تغییر قیمت اوراق" sheetId="9" r:id="rId6"/>
    <sheet name="درآمد ناشی از فروش" sheetId="10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E8" i="15"/>
  <c r="E7" i="15"/>
  <c r="C9" i="15"/>
  <c r="C8" i="15"/>
  <c r="C7" i="15"/>
  <c r="K9" i="13"/>
  <c r="K8" i="13"/>
  <c r="G9" i="13"/>
  <c r="G8" i="13"/>
  <c r="I9" i="13"/>
  <c r="E9" i="13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40" i="12" s="1"/>
  <c r="I38" i="12"/>
  <c r="I39" i="12"/>
  <c r="I8" i="12"/>
  <c r="C40" i="12"/>
  <c r="E40" i="12"/>
  <c r="G40" i="12"/>
  <c r="K40" i="12"/>
  <c r="M40" i="12"/>
  <c r="O40" i="12"/>
  <c r="Q40" i="12"/>
  <c r="E17" i="10"/>
  <c r="G17" i="10"/>
  <c r="I17" i="10"/>
  <c r="Q17" i="10"/>
  <c r="O17" i="10"/>
  <c r="M17" i="10"/>
  <c r="Q40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8" i="9"/>
  <c r="I40" i="9" s="1"/>
  <c r="E40" i="9"/>
  <c r="G40" i="9"/>
  <c r="M40" i="9"/>
  <c r="O40" i="9"/>
  <c r="T19" i="7"/>
  <c r="S15" i="7"/>
  <c r="Q15" i="7"/>
  <c r="O15" i="7"/>
  <c r="M15" i="7"/>
  <c r="K15" i="7"/>
  <c r="I15" i="7"/>
  <c r="S9" i="6"/>
  <c r="K9" i="6"/>
  <c r="M9" i="6"/>
  <c r="O9" i="6"/>
  <c r="Q9" i="6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8" i="4"/>
  <c r="I9" i="4"/>
  <c r="AK41" i="3" l="1"/>
  <c r="AI41" i="3"/>
  <c r="AG41" i="3"/>
  <c r="AA41" i="3"/>
  <c r="W41" i="3"/>
  <c r="S41" i="3"/>
  <c r="Q41" i="3"/>
</calcChain>
</file>

<file path=xl/sharedStrings.xml><?xml version="1.0" encoding="utf-8"?>
<sst xmlns="http://schemas.openxmlformats.org/spreadsheetml/2006/main" count="596" uniqueCount="163">
  <si>
    <t>صندوق سرمایه‌گذاری ثابت آوند مفید</t>
  </si>
  <si>
    <t>صورت وضعیت پورتفوی</t>
  </si>
  <si>
    <t>برای ماه منتهی به 1401/07/30</t>
  </si>
  <si>
    <t>نام شرکت</t>
  </si>
  <si>
    <t>1401/06/31</t>
  </si>
  <si>
    <t>تغییرات طی دوره</t>
  </si>
  <si>
    <t>1401/07/30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</si>
  <si>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</si>
  <si>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</si>
  <si>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</si>
  <si>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</si>
  <si>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</si>
  <si>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</si>
  <si>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</si>
  <si>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</si>
  <si>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</si>
  <si>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</si>
  <si>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</si>
  <si>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</si>
  <si>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</si>
  <si>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</si>
  <si>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</si>
  <si>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</si>
  <si>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</si>
  <si>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</si>
  <si>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1400/07/06</t>
  </si>
  <si>
    <t>1403/11/15</t>
  </si>
  <si>
    <t>اسناد خزانه-م9بودجه00-031101</t>
  </si>
  <si>
    <t>1400/06/01</t>
  </si>
  <si>
    <t>1403/11/01</t>
  </si>
  <si>
    <t>اسنادخزانه-م10بودجه99-020807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</si>
  <si>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</si>
  <si>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</si>
  <si>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</si>
  <si>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</si>
  <si>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</si>
  <si>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</si>
  <si>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</si>
  <si>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</si>
  <si>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</si>
  <si>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</si>
  <si>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</si>
  <si>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</si>
  <si>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</si>
  <si>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</si>
  <si>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</si>
  <si>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</si>
  <si>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اسنادخزانه-م2بودجه00-031024</t>
  </si>
  <si>
    <t>1403/10/24</t>
  </si>
  <si>
    <t>اسنادخزانه-م3بودجه99-011110</t>
  </si>
  <si>
    <t>1399/06/22</t>
  </si>
  <si>
    <t>1401/11/10</t>
  </si>
  <si>
    <t>اسنادخزانه-م5بودجه99-020218</t>
  </si>
  <si>
    <t>1399/09/05</t>
  </si>
  <si>
    <t>1402/02/18</t>
  </si>
  <si>
    <t>اسنادخزانه-م6بودجه00-030723</t>
  </si>
  <si>
    <t>1403/07/23</t>
  </si>
  <si>
    <t>اسنادخزانه-م6بودجه99-020321</t>
  </si>
  <si>
    <t>1399/08/27</t>
  </si>
  <si>
    <t>1402/03/21</t>
  </si>
  <si>
    <t>اسنادخزانه-م7بودجه00-030912</t>
  </si>
  <si>
    <t>1400/04/14</t>
  </si>
  <si>
    <t>1403/09/12</t>
  </si>
  <si>
    <t>اسنادخزانه-م8بودجه00-030919</t>
  </si>
  <si>
    <t>1400/06/16</t>
  </si>
  <si>
    <t>1403/09/19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</si>
  <si>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</si>
  <si>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</si>
  <si>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</si>
  <si>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</si>
  <si>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</si>
  <si>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</si>
  <si>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صکوک اجاره فارس147- 3ماهه18%</t>
  </si>
  <si>
    <t>1399/07/13</t>
  </si>
  <si>
    <t>1403/07/13</t>
  </si>
  <si>
    <t>صکوک اجاره معادن212-6ماهه21%</t>
  </si>
  <si>
    <t>1398/12/14</t>
  </si>
  <si>
    <t>1402/12/14</t>
  </si>
  <si>
    <t>صکوک مرابحه کرازی505-3ماهه18%</t>
  </si>
  <si>
    <t>1401/05/22</t>
  </si>
  <si>
    <t>1405/05/22</t>
  </si>
  <si>
    <t>گام بانک تجارت0203</t>
  </si>
  <si>
    <t>1401/04/25</t>
  </si>
  <si>
    <t>1402/03/30</t>
  </si>
  <si>
    <t>گام بانک تجارت0204</t>
  </si>
  <si>
    <t>1401/04/31</t>
  </si>
  <si>
    <t>1402/04/28</t>
  </si>
  <si>
    <t>گواهی اعتبار مولد رفاه0201</t>
  </si>
  <si>
    <t>1401/02/01</t>
  </si>
  <si>
    <t>1402/01/31</t>
  </si>
  <si>
    <t>گواهی اعتبار مولد رفاه0202</t>
  </si>
  <si>
    <t>1401/03/17</t>
  </si>
  <si>
    <t>1402/02/31</t>
  </si>
  <si>
    <t>گواهی اعتبار مولد سامان0204</t>
  </si>
  <si>
    <t>1401/05/01</t>
  </si>
  <si>
    <t>1402/04/31</t>
  </si>
  <si>
    <t>مرابحه عام دولت105-ش.خ030503</t>
  </si>
  <si>
    <t>1401/03/03</t>
  </si>
  <si>
    <t>1403/05/03</t>
  </si>
  <si>
    <t>مرابحه عام دولت112-ش.خ 040408</t>
  </si>
  <si>
    <t>1401/06/08</t>
  </si>
  <si>
    <t>1404/04/07</t>
  </si>
  <si>
    <t>مرابحه عام دولت94-ش.خ030816</t>
  </si>
  <si>
    <t>1400/09/16</t>
  </si>
  <si>
    <t>1403/08/16</t>
  </si>
  <si>
    <t>اسنادخزانه-م4بودجه00-030522</t>
  </si>
  <si>
    <t>1400/03/11</t>
  </si>
  <si>
    <t>1403/05/22</t>
  </si>
  <si>
    <t>اسنادخزانه-م5بودجه00-030626</t>
  </si>
  <si>
    <t>اسنادخزانه-م3بودجه00-030418</t>
  </si>
  <si>
    <t>1403/04/18</t>
  </si>
  <si>
    <t>گام بانک اقتصاد نوین0205</t>
  </si>
  <si>
    <t>1401/04/01</t>
  </si>
  <si>
    <t>1402/05/31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</si>
  <si>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</si>
  <si>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</si>
  <si>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</si>
  <si>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</si>
  <si>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</si>
  <si>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</si>
  <si>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</si>
  <si>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</si>
  <si>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</si>
  <si>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</si>
  <si>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</si>
  <si>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</si>
  <si>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</si>
  <si>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</si>
  <si>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</si>
  <si>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</si>
  <si>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</si>
  <si>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</si>
  <si>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</si>
  <si>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</si>
  <si>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</si>
  <si>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</si>
  <si>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</si>
  <si>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</si>
  <si>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</si>
  <si>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</si>
  <si>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</si>
  <si>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</si>
  <si>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</si>
  <si>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</si>
  <si>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</si>
  <si>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</si>
  <si>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</si>
  <si>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</si>
  <si>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</si>
  <si>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</si>
  <si>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</si>
  <si>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</si>
  <si>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</si>
  <si>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</si>
  <si>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</si>
  <si>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</si>
  <si>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اوراق بهادار</t>
  </si>
  <si>
    <t>درآمد سپرده بانکی</t>
  </si>
  <si>
    <t>جلوگیری از نوسانات ناگهانی</t>
  </si>
  <si>
    <t>1401/07/01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</si>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</sst>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5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/>
    <xf numFmtId="164" fontId="2" fillId="0" borderId="0" xfId="1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10" fontId="2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238125</xdr:colOff>
          <xdr:row>32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20F08B67-C1B5-A10F-25D2-E4CDC5C331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9C58D-63C9-4B63-B629-DFC3C4FDF262}">
  <dimension ref="A1"/>
  <sheetViews>
    <sheetView rightToLeft="1" tabSelected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238125</xdr:colOff>
                <xdr:row>32</xdr:row>
                <xdr:rowOff>0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O11" sqref="O11"/>
    </sheetView>
  </sheetViews>
  <sheetFormatPr defaultRowHeight="24" x14ac:dyDescent="0.55000000000000004"/>
  <cols>
    <col min="1" max="1" width="19.5703125" style="1" customWidth="1"/>
    <col min="2" max="2" width="1" style="1" customWidth="1"/>
    <col min="3" max="3" width="20.7109375" style="1" customWidth="1"/>
    <col min="4" max="4" width="1" style="1" customWidth="1"/>
    <col min="5" max="5" width="23.42578125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9" t="s">
        <v>0</v>
      </c>
      <c r="B2" s="19"/>
      <c r="C2" s="19"/>
      <c r="D2" s="19"/>
      <c r="E2" s="19"/>
    </row>
    <row r="3" spans="1:5" ht="24.75" x14ac:dyDescent="0.55000000000000004">
      <c r="A3" s="19" t="s">
        <v>132</v>
      </c>
      <c r="B3" s="19"/>
      <c r="C3" s="19"/>
      <c r="D3" s="19"/>
      <c r="E3" s="19"/>
    </row>
    <row r="4" spans="1:5" ht="24.75" x14ac:dyDescent="0.55000000000000004">
      <c r="A4" s="19" t="s">
        <v>2</v>
      </c>
      <c r="B4" s="19"/>
      <c r="C4" s="19"/>
      <c r="D4" s="19"/>
      <c r="E4" s="19"/>
    </row>
    <row r="5" spans="1:5" ht="24.75" x14ac:dyDescent="0.55000000000000004">
      <c r="C5" s="19" t="s">
        <v>134</v>
      </c>
      <c r="E5" s="2" t="s">
        <v>161</v>
      </c>
    </row>
    <row r="6" spans="1:5" ht="24.75" x14ac:dyDescent="0.55000000000000004">
      <c r="A6" s="19" t="s">
        <v>155</v>
      </c>
      <c r="C6" s="18"/>
      <c r="E6" s="6" t="s">
        <v>162</v>
      </c>
    </row>
    <row r="7" spans="1:5" ht="24.75" x14ac:dyDescent="0.55000000000000004">
      <c r="A7" s="18" t="s">
        <v>155</v>
      </c>
      <c r="C7" s="18" t="s">
        <v>125</v>
      </c>
      <c r="E7" s="18" t="s">
        <v>125</v>
      </c>
    </row>
    <row r="8" spans="1:5" x14ac:dyDescent="0.55000000000000004">
      <c r="A8" s="1" t="s">
        <v>155</v>
      </c>
      <c r="C8" s="7">
        <v>0</v>
      </c>
      <c r="D8" s="5"/>
      <c r="E8" s="7">
        <v>440000</v>
      </c>
    </row>
    <row r="9" spans="1:5" ht="25.5" thickBot="1" x14ac:dyDescent="0.65">
      <c r="A9" s="3" t="s">
        <v>141</v>
      </c>
      <c r="C9" s="15">
        <v>0</v>
      </c>
      <c r="D9" s="5"/>
      <c r="E9" s="15">
        <v>440000</v>
      </c>
    </row>
    <row r="10" spans="1:5" ht="24.75" thickTop="1" x14ac:dyDescent="0.55000000000000004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0"/>
  <sheetViews>
    <sheetView rightToLeft="1" workbookViewId="0">
      <selection activeCell="G20" sqref="G20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24.75" x14ac:dyDescent="0.55000000000000004">
      <c r="A2" s="19" t="s">
        <v>0</v>
      </c>
      <c r="B2" s="19"/>
      <c r="C2" s="19"/>
      <c r="D2" s="19"/>
      <c r="E2" s="19"/>
      <c r="F2" s="19"/>
      <c r="G2" s="19"/>
    </row>
    <row r="3" spans="1:9" ht="24.75" x14ac:dyDescent="0.55000000000000004">
      <c r="A3" s="19" t="s">
        <v>132</v>
      </c>
      <c r="B3" s="19"/>
      <c r="C3" s="19"/>
      <c r="D3" s="19"/>
      <c r="E3" s="19"/>
      <c r="F3" s="19"/>
      <c r="G3" s="19"/>
    </row>
    <row r="4" spans="1:9" ht="24.75" x14ac:dyDescent="0.55000000000000004">
      <c r="A4" s="19" t="s">
        <v>2</v>
      </c>
      <c r="B4" s="19"/>
      <c r="C4" s="19"/>
      <c r="D4" s="19"/>
      <c r="E4" s="19"/>
      <c r="F4" s="19"/>
      <c r="G4" s="19"/>
    </row>
    <row r="6" spans="1:9" ht="24.75" x14ac:dyDescent="0.55000000000000004">
      <c r="A6" s="18" t="s">
        <v>136</v>
      </c>
      <c r="C6" s="18" t="s">
        <v>125</v>
      </c>
      <c r="E6" s="18" t="s">
        <v>148</v>
      </c>
      <c r="G6" s="18" t="s">
        <v>12</v>
      </c>
    </row>
    <row r="7" spans="1:9" x14ac:dyDescent="0.55000000000000004">
      <c r="A7" s="1" t="s">
        <v>156</v>
      </c>
      <c r="C7" s="7">
        <f>'سرمایه‌گذاری در اوراق بهادار'!I40</f>
        <v>164741134003</v>
      </c>
      <c r="D7" s="5"/>
      <c r="E7" s="10">
        <f>C7/$C$9</f>
        <v>0.99999510935101599</v>
      </c>
      <c r="F7" s="5"/>
      <c r="G7" s="10">
        <v>1.470019169064686E-2</v>
      </c>
      <c r="H7" s="5"/>
      <c r="I7" s="5"/>
    </row>
    <row r="8" spans="1:9" x14ac:dyDescent="0.55000000000000004">
      <c r="A8" s="1" t="s">
        <v>157</v>
      </c>
      <c r="C8" s="7">
        <f>'درآمد سپرده بانکی'!E9</f>
        <v>805695</v>
      </c>
      <c r="D8" s="5"/>
      <c r="E8" s="10">
        <f>C8/$C$9</f>
        <v>4.8906489839622868E-6</v>
      </c>
      <c r="F8" s="5"/>
      <c r="G8" s="10">
        <v>7.1893829163395471E-8</v>
      </c>
      <c r="H8" s="5"/>
      <c r="I8" s="5"/>
    </row>
    <row r="9" spans="1:9" ht="24.75" thickBot="1" x14ac:dyDescent="0.6">
      <c r="C9" s="15">
        <f>SUM(C7:C8)</f>
        <v>164741939698</v>
      </c>
      <c r="D9" s="5"/>
      <c r="E9" s="17">
        <f>SUM(E7:E8)</f>
        <v>1</v>
      </c>
      <c r="F9" s="5"/>
      <c r="G9" s="17">
        <f>SUM(G7:G8)</f>
        <v>1.4700263584476025E-2</v>
      </c>
      <c r="H9" s="5"/>
      <c r="I9" s="5"/>
    </row>
    <row r="10" spans="1:9" ht="24.75" thickTop="1" x14ac:dyDescent="0.55000000000000004">
      <c r="C10" s="5"/>
      <c r="D10" s="5"/>
      <c r="E10" s="5"/>
      <c r="F10" s="5"/>
      <c r="G10" s="5"/>
      <c r="H10" s="5"/>
      <c r="I10" s="5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3"/>
  <sheetViews>
    <sheetView rightToLeft="1" topLeftCell="I28" workbookViewId="0">
      <selection activeCell="K49" sqref="K49"/>
    </sheetView>
  </sheetViews>
  <sheetFormatPr defaultRowHeight="24" x14ac:dyDescent="0.55000000000000004"/>
  <cols>
    <col min="1" max="1" width="33.28515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10.8554687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22.28515625" style="1" bestFit="1" customWidth="1"/>
    <col min="20" max="20" width="1" style="1" customWidth="1"/>
    <col min="21" max="21" width="9.140625" style="1" bestFit="1" customWidth="1"/>
    <col min="22" max="22" width="1" style="1" customWidth="1"/>
    <col min="23" max="23" width="19.140625" style="1" bestFit="1" customWidth="1"/>
    <col min="24" max="24" width="1" style="1" customWidth="1"/>
    <col min="25" max="25" width="9.140625" style="1" bestFit="1" customWidth="1"/>
    <col min="26" max="26" width="1" style="1" customWidth="1"/>
    <col min="27" max="27" width="17.42578125" style="1" bestFit="1" customWidth="1"/>
    <col min="28" max="28" width="1" style="1" customWidth="1"/>
    <col min="29" max="29" width="10.85546875" style="1" bestFit="1" customWidth="1"/>
    <col min="30" max="30" width="1" style="1" customWidth="1"/>
    <col min="31" max="31" width="21.140625" style="1" bestFit="1" customWidth="1"/>
    <col min="32" max="32" width="1" style="1" customWidth="1"/>
    <col min="33" max="33" width="20.28515625" style="1" bestFit="1" customWidth="1"/>
    <col min="34" max="34" width="1" style="1" customWidth="1"/>
    <col min="35" max="35" width="22.28515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ht="24.75" x14ac:dyDescent="0.55000000000000004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6" spans="1:37" ht="24.75" x14ac:dyDescent="0.55000000000000004">
      <c r="A6" s="18" t="s">
        <v>15</v>
      </c>
      <c r="B6" s="18" t="s">
        <v>15</v>
      </c>
      <c r="C6" s="18" t="s">
        <v>15</v>
      </c>
      <c r="D6" s="18" t="s">
        <v>15</v>
      </c>
      <c r="E6" s="18" t="s">
        <v>15</v>
      </c>
      <c r="F6" s="18" t="s">
        <v>15</v>
      </c>
      <c r="G6" s="18" t="s">
        <v>15</v>
      </c>
      <c r="H6" s="18" t="s">
        <v>15</v>
      </c>
      <c r="I6" s="18" t="s">
        <v>15</v>
      </c>
      <c r="J6" s="18" t="s">
        <v>15</v>
      </c>
      <c r="K6" s="18" t="s">
        <v>15</v>
      </c>
      <c r="L6" s="18" t="s">
        <v>15</v>
      </c>
      <c r="M6" s="18" t="s">
        <v>15</v>
      </c>
      <c r="O6" s="18" t="s">
        <v>159</v>
      </c>
      <c r="P6" s="18" t="s">
        <v>4</v>
      </c>
      <c r="Q6" s="18" t="s">
        <v>4</v>
      </c>
      <c r="R6" s="18" t="s">
        <v>4</v>
      </c>
      <c r="S6" s="18" t="s">
        <v>4</v>
      </c>
      <c r="U6" s="18" t="s">
        <v>5</v>
      </c>
      <c r="V6" s="18" t="s">
        <v>5</v>
      </c>
      <c r="W6" s="18" t="s">
        <v>5</v>
      </c>
      <c r="X6" s="18" t="s">
        <v>5</v>
      </c>
      <c r="Y6" s="18" t="s">
        <v>5</v>
      </c>
      <c r="Z6" s="18" t="s">
        <v>5</v>
      </c>
      <c r="AA6" s="18" t="s">
        <v>5</v>
      </c>
      <c r="AC6" s="18" t="s">
        <v>6</v>
      </c>
      <c r="AD6" s="18" t="s">
        <v>6</v>
      </c>
      <c r="AE6" s="18" t="s">
        <v>6</v>
      </c>
      <c r="AF6" s="18" t="s">
        <v>6</v>
      </c>
      <c r="AG6" s="18" t="s">
        <v>6</v>
      </c>
      <c r="AH6" s="18" t="s">
        <v>6</v>
      </c>
      <c r="AI6" s="18" t="s">
        <v>6</v>
      </c>
      <c r="AJ6" s="18" t="s">
        <v>6</v>
      </c>
      <c r="AK6" s="18" t="s">
        <v>6</v>
      </c>
    </row>
    <row r="7" spans="1:37" ht="24.75" x14ac:dyDescent="0.55000000000000004">
      <c r="A7" s="19" t="s">
        <v>16</v>
      </c>
      <c r="C7" s="19" t="s">
        <v>17</v>
      </c>
      <c r="E7" s="19" t="s">
        <v>18</v>
      </c>
      <c r="G7" s="19" t="s">
        <v>19</v>
      </c>
      <c r="I7" s="19" t="s">
        <v>20</v>
      </c>
      <c r="K7" s="19" t="s">
        <v>21</v>
      </c>
      <c r="M7" s="19" t="s">
        <v>14</v>
      </c>
      <c r="O7" s="19" t="s">
        <v>7</v>
      </c>
      <c r="Q7" s="19" t="s">
        <v>8</v>
      </c>
      <c r="S7" s="19" t="s">
        <v>9</v>
      </c>
      <c r="U7" s="18" t="s">
        <v>10</v>
      </c>
      <c r="V7" s="18" t="s">
        <v>10</v>
      </c>
      <c r="W7" s="18" t="s">
        <v>10</v>
      </c>
      <c r="Y7" s="18" t="s">
        <v>11</v>
      </c>
      <c r="Z7" s="18" t="s">
        <v>11</v>
      </c>
      <c r="AA7" s="18" t="s">
        <v>11</v>
      </c>
      <c r="AC7" s="19" t="s">
        <v>7</v>
      </c>
      <c r="AE7" s="19" t="s">
        <v>22</v>
      </c>
      <c r="AG7" s="19" t="s">
        <v>8</v>
      </c>
      <c r="AI7" s="19" t="s">
        <v>9</v>
      </c>
      <c r="AK7" s="19" t="s">
        <v>12</v>
      </c>
    </row>
    <row r="8" spans="1:37" ht="24.75" x14ac:dyDescent="0.55000000000000004">
      <c r="A8" s="18" t="s">
        <v>16</v>
      </c>
      <c r="C8" s="18" t="s">
        <v>17</v>
      </c>
      <c r="E8" s="18" t="s">
        <v>18</v>
      </c>
      <c r="G8" s="18" t="s">
        <v>19</v>
      </c>
      <c r="I8" s="18" t="s">
        <v>20</v>
      </c>
      <c r="K8" s="18" t="s">
        <v>21</v>
      </c>
      <c r="M8" s="18" t="s">
        <v>14</v>
      </c>
      <c r="O8" s="18" t="s">
        <v>7</v>
      </c>
      <c r="Q8" s="18" t="s">
        <v>8</v>
      </c>
      <c r="S8" s="18" t="s">
        <v>9</v>
      </c>
      <c r="U8" s="18" t="s">
        <v>7</v>
      </c>
      <c r="W8" s="18" t="s">
        <v>8</v>
      </c>
      <c r="Y8" s="18" t="s">
        <v>7</v>
      </c>
      <c r="AA8" s="18" t="s">
        <v>13</v>
      </c>
      <c r="AC8" s="18" t="s">
        <v>7</v>
      </c>
      <c r="AE8" s="18" t="s">
        <v>22</v>
      </c>
      <c r="AG8" s="18" t="s">
        <v>8</v>
      </c>
      <c r="AI8" s="18" t="s">
        <v>9</v>
      </c>
      <c r="AK8" s="18" t="s">
        <v>12</v>
      </c>
    </row>
    <row r="9" spans="1:37" x14ac:dyDescent="0.55000000000000004">
      <c r="A9" s="1" t="s">
        <v>23</v>
      </c>
      <c r="C9" s="5" t="s">
        <v>24</v>
      </c>
      <c r="D9" s="5"/>
      <c r="E9" s="5" t="s">
        <v>24</v>
      </c>
      <c r="F9" s="5"/>
      <c r="G9" s="5" t="s">
        <v>25</v>
      </c>
      <c r="H9" s="5"/>
      <c r="I9" s="5" t="s">
        <v>26</v>
      </c>
      <c r="J9" s="5"/>
      <c r="K9" s="7">
        <v>0</v>
      </c>
      <c r="L9" s="5"/>
      <c r="M9" s="7">
        <v>0</v>
      </c>
      <c r="N9" s="5"/>
      <c r="O9" s="8">
        <v>124656</v>
      </c>
      <c r="P9" s="8"/>
      <c r="Q9" s="8">
        <v>75268169889</v>
      </c>
      <c r="R9" s="8"/>
      <c r="S9" s="8">
        <v>77118786444</v>
      </c>
      <c r="T9" s="8"/>
      <c r="U9" s="8">
        <v>203200</v>
      </c>
      <c r="V9" s="8"/>
      <c r="W9" s="8">
        <v>124878952104</v>
      </c>
      <c r="X9" s="8"/>
      <c r="Y9" s="8">
        <v>0</v>
      </c>
      <c r="Z9" s="8"/>
      <c r="AA9" s="8">
        <v>0</v>
      </c>
      <c r="AB9" s="8"/>
      <c r="AC9" s="8">
        <v>327856</v>
      </c>
      <c r="AD9" s="8"/>
      <c r="AE9" s="8">
        <v>617373</v>
      </c>
      <c r="AF9" s="8"/>
      <c r="AG9" s="8">
        <v>200147121993</v>
      </c>
      <c r="AH9" s="8"/>
      <c r="AI9" s="8">
        <v>202394008568</v>
      </c>
      <c r="AJ9" s="8"/>
      <c r="AK9" s="10">
        <v>1.8060035467121666E-2</v>
      </c>
    </row>
    <row r="10" spans="1:37" x14ac:dyDescent="0.55000000000000004">
      <c r="A10" s="1" t="s">
        <v>27</v>
      </c>
      <c r="C10" s="5" t="s">
        <v>24</v>
      </c>
      <c r="D10" s="5"/>
      <c r="E10" s="5" t="s">
        <v>24</v>
      </c>
      <c r="F10" s="5"/>
      <c r="G10" s="5" t="s">
        <v>28</v>
      </c>
      <c r="H10" s="5"/>
      <c r="I10" s="5" t="s">
        <v>29</v>
      </c>
      <c r="J10" s="5"/>
      <c r="K10" s="7">
        <v>0</v>
      </c>
      <c r="L10" s="5"/>
      <c r="M10" s="7">
        <v>0</v>
      </c>
      <c r="N10" s="5"/>
      <c r="O10" s="8">
        <v>33500</v>
      </c>
      <c r="P10" s="8"/>
      <c r="Q10" s="8">
        <v>20378547714</v>
      </c>
      <c r="R10" s="8"/>
      <c r="S10" s="8">
        <v>20966051216</v>
      </c>
      <c r="T10" s="8"/>
      <c r="U10" s="8">
        <v>166100</v>
      </c>
      <c r="V10" s="8"/>
      <c r="W10" s="8">
        <v>102890046708</v>
      </c>
      <c r="X10" s="8"/>
      <c r="Y10" s="8">
        <v>0</v>
      </c>
      <c r="Z10" s="8"/>
      <c r="AA10" s="8">
        <v>0</v>
      </c>
      <c r="AB10" s="8"/>
      <c r="AC10" s="8">
        <v>199600</v>
      </c>
      <c r="AD10" s="8"/>
      <c r="AE10" s="8">
        <v>622391</v>
      </c>
      <c r="AF10" s="8"/>
      <c r="AG10" s="8">
        <v>123268594422</v>
      </c>
      <c r="AH10" s="8"/>
      <c r="AI10" s="8">
        <v>124219771120</v>
      </c>
      <c r="AJ10" s="8"/>
      <c r="AK10" s="10">
        <v>1.1084386776158927E-2</v>
      </c>
    </row>
    <row r="11" spans="1:37" x14ac:dyDescent="0.55000000000000004">
      <c r="A11" s="1" t="s">
        <v>30</v>
      </c>
      <c r="C11" s="5" t="s">
        <v>24</v>
      </c>
      <c r="D11" s="5"/>
      <c r="E11" s="5" t="s">
        <v>24</v>
      </c>
      <c r="F11" s="5"/>
      <c r="G11" s="5" t="s">
        <v>31</v>
      </c>
      <c r="H11" s="5"/>
      <c r="I11" s="5" t="s">
        <v>32</v>
      </c>
      <c r="J11" s="5"/>
      <c r="K11" s="7">
        <v>0</v>
      </c>
      <c r="L11" s="5"/>
      <c r="M11" s="7">
        <v>0</v>
      </c>
      <c r="N11" s="5"/>
      <c r="O11" s="8">
        <v>475627</v>
      </c>
      <c r="P11" s="8"/>
      <c r="Q11" s="8">
        <v>370412363692</v>
      </c>
      <c r="R11" s="8"/>
      <c r="S11" s="8">
        <v>382747337231</v>
      </c>
      <c r="T11" s="8"/>
      <c r="U11" s="8">
        <v>0</v>
      </c>
      <c r="V11" s="8"/>
      <c r="W11" s="8">
        <v>0</v>
      </c>
      <c r="X11" s="8"/>
      <c r="Y11" s="8">
        <v>0</v>
      </c>
      <c r="Z11" s="8"/>
      <c r="AA11" s="8">
        <v>0</v>
      </c>
      <c r="AB11" s="8"/>
      <c r="AC11" s="8">
        <v>475627</v>
      </c>
      <c r="AD11" s="8"/>
      <c r="AE11" s="8">
        <v>807490</v>
      </c>
      <c r="AF11" s="8"/>
      <c r="AG11" s="8">
        <v>370412363692</v>
      </c>
      <c r="AH11" s="8"/>
      <c r="AI11" s="8">
        <v>384034761346</v>
      </c>
      <c r="AJ11" s="8"/>
      <c r="AK11" s="10">
        <v>3.4268215050378463E-2</v>
      </c>
    </row>
    <row r="12" spans="1:37" x14ac:dyDescent="0.55000000000000004">
      <c r="A12" s="1" t="s">
        <v>33</v>
      </c>
      <c r="C12" s="5" t="s">
        <v>24</v>
      </c>
      <c r="D12" s="5"/>
      <c r="E12" s="5" t="s">
        <v>24</v>
      </c>
      <c r="F12" s="5"/>
      <c r="G12" s="5" t="s">
        <v>34</v>
      </c>
      <c r="H12" s="5"/>
      <c r="I12" s="5" t="s">
        <v>35</v>
      </c>
      <c r="J12" s="5"/>
      <c r="K12" s="7">
        <v>0</v>
      </c>
      <c r="L12" s="5"/>
      <c r="M12" s="7">
        <v>0</v>
      </c>
      <c r="N12" s="5"/>
      <c r="O12" s="8">
        <v>793279</v>
      </c>
      <c r="P12" s="8"/>
      <c r="Q12" s="8">
        <v>608765508588</v>
      </c>
      <c r="R12" s="8"/>
      <c r="S12" s="8">
        <v>628163224744</v>
      </c>
      <c r="T12" s="8"/>
      <c r="U12" s="8">
        <v>0</v>
      </c>
      <c r="V12" s="8"/>
      <c r="W12" s="8">
        <v>0</v>
      </c>
      <c r="X12" s="8"/>
      <c r="Y12" s="8">
        <v>0</v>
      </c>
      <c r="Z12" s="8"/>
      <c r="AA12" s="8">
        <v>0</v>
      </c>
      <c r="AB12" s="8"/>
      <c r="AC12" s="8">
        <v>793279</v>
      </c>
      <c r="AD12" s="8"/>
      <c r="AE12" s="8">
        <v>804506</v>
      </c>
      <c r="AF12" s="8"/>
      <c r="AG12" s="8">
        <v>608765508588</v>
      </c>
      <c r="AH12" s="8"/>
      <c r="AI12" s="8">
        <v>638149052598</v>
      </c>
      <c r="AJ12" s="8"/>
      <c r="AK12" s="10">
        <v>5.6943358179290283E-2</v>
      </c>
    </row>
    <row r="13" spans="1:37" x14ac:dyDescent="0.55000000000000004">
      <c r="A13" s="1" t="s">
        <v>36</v>
      </c>
      <c r="C13" s="5" t="s">
        <v>24</v>
      </c>
      <c r="D13" s="5"/>
      <c r="E13" s="5" t="s">
        <v>24</v>
      </c>
      <c r="F13" s="5"/>
      <c r="G13" s="5" t="s">
        <v>37</v>
      </c>
      <c r="H13" s="5"/>
      <c r="I13" s="5" t="s">
        <v>38</v>
      </c>
      <c r="J13" s="5"/>
      <c r="K13" s="7">
        <v>0</v>
      </c>
      <c r="L13" s="5"/>
      <c r="M13" s="7">
        <v>0</v>
      </c>
      <c r="N13" s="5"/>
      <c r="O13" s="8">
        <v>15000</v>
      </c>
      <c r="P13" s="8"/>
      <c r="Q13" s="8">
        <v>11203370179</v>
      </c>
      <c r="R13" s="8"/>
      <c r="S13" s="8">
        <v>11553318992</v>
      </c>
      <c r="T13" s="8"/>
      <c r="U13" s="8">
        <v>0</v>
      </c>
      <c r="V13" s="8"/>
      <c r="W13" s="8">
        <v>0</v>
      </c>
      <c r="X13" s="8"/>
      <c r="Y13" s="8">
        <v>0</v>
      </c>
      <c r="Z13" s="8"/>
      <c r="AA13" s="8">
        <v>0</v>
      </c>
      <c r="AB13" s="8"/>
      <c r="AC13" s="8">
        <v>15000</v>
      </c>
      <c r="AD13" s="8"/>
      <c r="AE13" s="8">
        <v>782575</v>
      </c>
      <c r="AF13" s="8"/>
      <c r="AG13" s="8">
        <v>11203370179</v>
      </c>
      <c r="AH13" s="8"/>
      <c r="AI13" s="8">
        <v>11737729929</v>
      </c>
      <c r="AJ13" s="8"/>
      <c r="AK13" s="10">
        <v>1.0473818880365399E-3</v>
      </c>
    </row>
    <row r="14" spans="1:37" x14ac:dyDescent="0.55000000000000004">
      <c r="A14" s="1" t="s">
        <v>39</v>
      </c>
      <c r="C14" s="5" t="s">
        <v>24</v>
      </c>
      <c r="D14" s="5"/>
      <c r="E14" s="5" t="s">
        <v>24</v>
      </c>
      <c r="F14" s="5"/>
      <c r="G14" s="5" t="s">
        <v>40</v>
      </c>
      <c r="H14" s="5"/>
      <c r="I14" s="5" t="s">
        <v>41</v>
      </c>
      <c r="J14" s="5"/>
      <c r="K14" s="7">
        <v>0</v>
      </c>
      <c r="L14" s="5"/>
      <c r="M14" s="7">
        <v>0</v>
      </c>
      <c r="N14" s="5"/>
      <c r="O14" s="8">
        <v>242800</v>
      </c>
      <c r="P14" s="8"/>
      <c r="Q14" s="8">
        <v>152967780711</v>
      </c>
      <c r="R14" s="8"/>
      <c r="S14" s="8">
        <v>157103899914</v>
      </c>
      <c r="T14" s="8"/>
      <c r="U14" s="8">
        <v>103500</v>
      </c>
      <c r="V14" s="8"/>
      <c r="W14" s="8">
        <v>66723295189</v>
      </c>
      <c r="X14" s="8"/>
      <c r="Y14" s="8">
        <v>0</v>
      </c>
      <c r="Z14" s="8"/>
      <c r="AA14" s="8">
        <v>0</v>
      </c>
      <c r="AB14" s="8"/>
      <c r="AC14" s="8">
        <v>346300</v>
      </c>
      <c r="AD14" s="8"/>
      <c r="AE14" s="8">
        <v>648091</v>
      </c>
      <c r="AF14" s="8"/>
      <c r="AG14" s="8">
        <v>219691075898</v>
      </c>
      <c r="AH14" s="8"/>
      <c r="AI14" s="8">
        <v>224416800214</v>
      </c>
      <c r="AJ14" s="8"/>
      <c r="AK14" s="10">
        <v>2.0025174657880673E-2</v>
      </c>
    </row>
    <row r="15" spans="1:37" x14ac:dyDescent="0.55000000000000004">
      <c r="A15" s="1" t="s">
        <v>42</v>
      </c>
      <c r="C15" s="5" t="s">
        <v>24</v>
      </c>
      <c r="D15" s="5"/>
      <c r="E15" s="5" t="s">
        <v>24</v>
      </c>
      <c r="F15" s="5"/>
      <c r="G15" s="5" t="s">
        <v>43</v>
      </c>
      <c r="H15" s="5"/>
      <c r="I15" s="5" t="s">
        <v>44</v>
      </c>
      <c r="J15" s="5"/>
      <c r="K15" s="7">
        <v>0</v>
      </c>
      <c r="L15" s="5"/>
      <c r="M15" s="7">
        <v>0</v>
      </c>
      <c r="N15" s="5"/>
      <c r="O15" s="8">
        <v>7900</v>
      </c>
      <c r="P15" s="8"/>
      <c r="Q15" s="8">
        <v>6166025120</v>
      </c>
      <c r="R15" s="8"/>
      <c r="S15" s="8">
        <v>6349978177</v>
      </c>
      <c r="T15" s="8"/>
      <c r="U15" s="8">
        <v>0</v>
      </c>
      <c r="V15" s="8"/>
      <c r="W15" s="8">
        <v>0</v>
      </c>
      <c r="X15" s="8"/>
      <c r="Y15" s="8">
        <v>0</v>
      </c>
      <c r="Z15" s="8"/>
      <c r="AA15" s="8">
        <v>0</v>
      </c>
      <c r="AB15" s="8"/>
      <c r="AC15" s="8">
        <v>7900</v>
      </c>
      <c r="AD15" s="8"/>
      <c r="AE15" s="8">
        <v>816714</v>
      </c>
      <c r="AF15" s="8"/>
      <c r="AG15" s="8">
        <v>6166025120</v>
      </c>
      <c r="AH15" s="8"/>
      <c r="AI15" s="8">
        <v>6451548631</v>
      </c>
      <c r="AJ15" s="8"/>
      <c r="AK15" s="10">
        <v>5.7568501122192881E-4</v>
      </c>
    </row>
    <row r="16" spans="1:37" x14ac:dyDescent="0.55000000000000004">
      <c r="A16" s="1" t="s">
        <v>45</v>
      </c>
      <c r="C16" s="5" t="s">
        <v>24</v>
      </c>
      <c r="D16" s="5"/>
      <c r="E16" s="5" t="s">
        <v>24</v>
      </c>
      <c r="F16" s="5"/>
      <c r="G16" s="5" t="s">
        <v>46</v>
      </c>
      <c r="H16" s="5"/>
      <c r="I16" s="5" t="s">
        <v>35</v>
      </c>
      <c r="J16" s="5"/>
      <c r="K16" s="7">
        <v>0</v>
      </c>
      <c r="L16" s="5"/>
      <c r="M16" s="7">
        <v>0</v>
      </c>
      <c r="N16" s="5"/>
      <c r="O16" s="8">
        <v>88700</v>
      </c>
      <c r="P16" s="8"/>
      <c r="Q16" s="8">
        <v>68217283163</v>
      </c>
      <c r="R16" s="8"/>
      <c r="S16" s="8">
        <v>70333736643</v>
      </c>
      <c r="T16" s="8"/>
      <c r="U16" s="8">
        <v>0</v>
      </c>
      <c r="V16" s="8"/>
      <c r="W16" s="8">
        <v>0</v>
      </c>
      <c r="X16" s="8"/>
      <c r="Y16" s="8">
        <v>0</v>
      </c>
      <c r="Z16" s="8"/>
      <c r="AA16" s="8">
        <v>0</v>
      </c>
      <c r="AB16" s="8"/>
      <c r="AC16" s="8">
        <v>88700</v>
      </c>
      <c r="AD16" s="8"/>
      <c r="AE16" s="8">
        <v>803868</v>
      </c>
      <c r="AF16" s="8"/>
      <c r="AG16" s="8">
        <v>68217283163</v>
      </c>
      <c r="AH16" s="8"/>
      <c r="AI16" s="8">
        <v>71297654739</v>
      </c>
      <c r="AJ16" s="8"/>
      <c r="AK16" s="10">
        <v>6.3620370109736561E-3</v>
      </c>
    </row>
    <row r="17" spans="1:37" x14ac:dyDescent="0.55000000000000004">
      <c r="A17" s="1" t="s">
        <v>47</v>
      </c>
      <c r="C17" s="5" t="s">
        <v>24</v>
      </c>
      <c r="D17" s="5"/>
      <c r="E17" s="5" t="s">
        <v>24</v>
      </c>
      <c r="F17" s="5"/>
      <c r="G17" s="5" t="s">
        <v>40</v>
      </c>
      <c r="H17" s="5"/>
      <c r="I17" s="5" t="s">
        <v>48</v>
      </c>
      <c r="J17" s="5"/>
      <c r="K17" s="7">
        <v>0</v>
      </c>
      <c r="L17" s="5"/>
      <c r="M17" s="7">
        <v>0</v>
      </c>
      <c r="N17" s="5"/>
      <c r="O17" s="8">
        <v>25000</v>
      </c>
      <c r="P17" s="8"/>
      <c r="Q17" s="8">
        <v>15580011862</v>
      </c>
      <c r="R17" s="8"/>
      <c r="S17" s="8">
        <v>15611309546</v>
      </c>
      <c r="T17" s="8"/>
      <c r="U17" s="8">
        <v>343600</v>
      </c>
      <c r="V17" s="8"/>
      <c r="W17" s="8">
        <v>213697997875</v>
      </c>
      <c r="X17" s="8"/>
      <c r="Y17" s="8">
        <v>0</v>
      </c>
      <c r="Z17" s="8"/>
      <c r="AA17" s="8">
        <v>0</v>
      </c>
      <c r="AB17" s="8"/>
      <c r="AC17" s="8">
        <v>368600</v>
      </c>
      <c r="AD17" s="8"/>
      <c r="AE17" s="8">
        <v>624913</v>
      </c>
      <c r="AF17" s="8"/>
      <c r="AG17" s="8">
        <v>229278009737</v>
      </c>
      <c r="AH17" s="8"/>
      <c r="AI17" s="8">
        <v>230325368151</v>
      </c>
      <c r="AJ17" s="8"/>
      <c r="AK17" s="10">
        <v>2.0552408380149018E-2</v>
      </c>
    </row>
    <row r="18" spans="1:37" x14ac:dyDescent="0.55000000000000004">
      <c r="A18" s="1" t="s">
        <v>49</v>
      </c>
      <c r="C18" s="5" t="s">
        <v>24</v>
      </c>
      <c r="D18" s="5"/>
      <c r="E18" s="5" t="s">
        <v>24</v>
      </c>
      <c r="F18" s="5"/>
      <c r="G18" s="5" t="s">
        <v>50</v>
      </c>
      <c r="H18" s="5"/>
      <c r="I18" s="5" t="s">
        <v>51</v>
      </c>
      <c r="J18" s="5"/>
      <c r="K18" s="7">
        <v>0</v>
      </c>
      <c r="L18" s="5"/>
      <c r="M18" s="7">
        <v>0</v>
      </c>
      <c r="N18" s="5"/>
      <c r="O18" s="8">
        <v>151210</v>
      </c>
      <c r="P18" s="8"/>
      <c r="Q18" s="8">
        <v>136249553757</v>
      </c>
      <c r="R18" s="8"/>
      <c r="S18" s="8">
        <v>141123057776</v>
      </c>
      <c r="T18" s="8"/>
      <c r="U18" s="8">
        <v>0</v>
      </c>
      <c r="V18" s="8"/>
      <c r="W18" s="8">
        <v>0</v>
      </c>
      <c r="X18" s="8"/>
      <c r="Y18" s="8">
        <v>0</v>
      </c>
      <c r="Z18" s="8"/>
      <c r="AA18" s="8">
        <v>0</v>
      </c>
      <c r="AB18" s="8"/>
      <c r="AC18" s="8">
        <v>151210</v>
      </c>
      <c r="AD18" s="8"/>
      <c r="AE18" s="8">
        <v>948060</v>
      </c>
      <c r="AF18" s="8"/>
      <c r="AG18" s="8">
        <v>136249553757</v>
      </c>
      <c r="AH18" s="8"/>
      <c r="AI18" s="8">
        <v>143345221693</v>
      </c>
      <c r="AJ18" s="8"/>
      <c r="AK18" s="10">
        <v>1.2790990237975404E-2</v>
      </c>
    </row>
    <row r="19" spans="1:37" x14ac:dyDescent="0.55000000000000004">
      <c r="A19" s="1" t="s">
        <v>52</v>
      </c>
      <c r="C19" s="5" t="s">
        <v>24</v>
      </c>
      <c r="D19" s="5"/>
      <c r="E19" s="5" t="s">
        <v>24</v>
      </c>
      <c r="F19" s="5"/>
      <c r="G19" s="5" t="s">
        <v>53</v>
      </c>
      <c r="H19" s="5"/>
      <c r="I19" s="5" t="s">
        <v>54</v>
      </c>
      <c r="J19" s="5"/>
      <c r="K19" s="7">
        <v>0</v>
      </c>
      <c r="L19" s="5"/>
      <c r="M19" s="7">
        <v>0</v>
      </c>
      <c r="N19" s="5"/>
      <c r="O19" s="8">
        <v>20100</v>
      </c>
      <c r="P19" s="8"/>
      <c r="Q19" s="8">
        <v>17213027389</v>
      </c>
      <c r="R19" s="8"/>
      <c r="S19" s="8">
        <v>17787063233</v>
      </c>
      <c r="T19" s="8"/>
      <c r="U19" s="8">
        <v>0</v>
      </c>
      <c r="V19" s="8"/>
      <c r="W19" s="8">
        <v>0</v>
      </c>
      <c r="X19" s="8"/>
      <c r="Y19" s="8">
        <v>0</v>
      </c>
      <c r="Z19" s="8"/>
      <c r="AA19" s="8">
        <v>0</v>
      </c>
      <c r="AB19" s="8"/>
      <c r="AC19" s="8">
        <v>20100</v>
      </c>
      <c r="AD19" s="8"/>
      <c r="AE19" s="8">
        <v>898980</v>
      </c>
      <c r="AF19" s="8"/>
      <c r="AG19" s="8">
        <v>17213027389</v>
      </c>
      <c r="AH19" s="8"/>
      <c r="AI19" s="8">
        <v>18068120200</v>
      </c>
      <c r="AJ19" s="8"/>
      <c r="AK19" s="10">
        <v>1.6122556885204635E-3</v>
      </c>
    </row>
    <row r="20" spans="1:37" x14ac:dyDescent="0.55000000000000004">
      <c r="A20" s="1" t="s">
        <v>55</v>
      </c>
      <c r="C20" s="5" t="s">
        <v>24</v>
      </c>
      <c r="D20" s="5"/>
      <c r="E20" s="5" t="s">
        <v>24</v>
      </c>
      <c r="F20" s="5"/>
      <c r="G20" s="5" t="s">
        <v>40</v>
      </c>
      <c r="H20" s="5"/>
      <c r="I20" s="5" t="s">
        <v>56</v>
      </c>
      <c r="J20" s="5"/>
      <c r="K20" s="7">
        <v>0</v>
      </c>
      <c r="L20" s="5"/>
      <c r="M20" s="7">
        <v>0</v>
      </c>
      <c r="N20" s="5"/>
      <c r="O20" s="8">
        <v>25000</v>
      </c>
      <c r="P20" s="8"/>
      <c r="Q20" s="8">
        <v>16392472800</v>
      </c>
      <c r="R20" s="8"/>
      <c r="S20" s="8">
        <v>16426497384</v>
      </c>
      <c r="T20" s="8"/>
      <c r="U20" s="8">
        <v>345800</v>
      </c>
      <c r="V20" s="8"/>
      <c r="W20" s="8">
        <v>226656433057</v>
      </c>
      <c r="X20" s="8"/>
      <c r="Y20" s="8">
        <v>0</v>
      </c>
      <c r="Z20" s="8"/>
      <c r="AA20" s="8">
        <v>0</v>
      </c>
      <c r="AB20" s="8"/>
      <c r="AC20" s="8">
        <v>370800</v>
      </c>
      <c r="AD20" s="8"/>
      <c r="AE20" s="8">
        <v>658680</v>
      </c>
      <c r="AF20" s="8"/>
      <c r="AG20" s="8">
        <v>243048905844</v>
      </c>
      <c r="AH20" s="8"/>
      <c r="AI20" s="8">
        <v>244219920811</v>
      </c>
      <c r="AJ20" s="8"/>
      <c r="AK20" s="10">
        <v>2.1792248015792583E-2</v>
      </c>
    </row>
    <row r="21" spans="1:37" x14ac:dyDescent="0.55000000000000004">
      <c r="A21" s="1" t="s">
        <v>57</v>
      </c>
      <c r="C21" s="5" t="s">
        <v>24</v>
      </c>
      <c r="D21" s="5"/>
      <c r="E21" s="5" t="s">
        <v>24</v>
      </c>
      <c r="F21" s="5"/>
      <c r="G21" s="5" t="s">
        <v>58</v>
      </c>
      <c r="H21" s="5"/>
      <c r="I21" s="5" t="s">
        <v>59</v>
      </c>
      <c r="J21" s="5"/>
      <c r="K21" s="7">
        <v>0</v>
      </c>
      <c r="L21" s="5"/>
      <c r="M21" s="7">
        <v>0</v>
      </c>
      <c r="N21" s="5"/>
      <c r="O21" s="8">
        <v>400</v>
      </c>
      <c r="P21" s="8"/>
      <c r="Q21" s="8">
        <v>337261710</v>
      </c>
      <c r="R21" s="8"/>
      <c r="S21" s="8">
        <v>347113530</v>
      </c>
      <c r="T21" s="8"/>
      <c r="U21" s="8">
        <v>0</v>
      </c>
      <c r="V21" s="8"/>
      <c r="W21" s="8">
        <v>0</v>
      </c>
      <c r="X21" s="8"/>
      <c r="Y21" s="8">
        <v>0</v>
      </c>
      <c r="Z21" s="8"/>
      <c r="AA21" s="8">
        <v>0</v>
      </c>
      <c r="AB21" s="8"/>
      <c r="AC21" s="8">
        <v>400</v>
      </c>
      <c r="AD21" s="8"/>
      <c r="AE21" s="8">
        <v>875220</v>
      </c>
      <c r="AF21" s="8"/>
      <c r="AG21" s="8">
        <v>337261710</v>
      </c>
      <c r="AH21" s="8"/>
      <c r="AI21" s="8">
        <v>350061305</v>
      </c>
      <c r="AJ21" s="8"/>
      <c r="AK21" s="10">
        <v>3.1236693362110074E-5</v>
      </c>
    </row>
    <row r="22" spans="1:37" x14ac:dyDescent="0.55000000000000004">
      <c r="A22" s="1" t="s">
        <v>60</v>
      </c>
      <c r="C22" s="5" t="s">
        <v>24</v>
      </c>
      <c r="D22" s="5"/>
      <c r="E22" s="5" t="s">
        <v>24</v>
      </c>
      <c r="F22" s="5"/>
      <c r="G22" s="5" t="s">
        <v>61</v>
      </c>
      <c r="H22" s="5"/>
      <c r="I22" s="5" t="s">
        <v>62</v>
      </c>
      <c r="J22" s="5"/>
      <c r="K22" s="7">
        <v>0</v>
      </c>
      <c r="L22" s="5"/>
      <c r="M22" s="7">
        <v>0</v>
      </c>
      <c r="N22" s="5"/>
      <c r="O22" s="8">
        <v>59000</v>
      </c>
      <c r="P22" s="8"/>
      <c r="Q22" s="8">
        <v>36925828328</v>
      </c>
      <c r="R22" s="8"/>
      <c r="S22" s="8">
        <v>37816116301</v>
      </c>
      <c r="T22" s="8"/>
      <c r="U22" s="8">
        <v>149400</v>
      </c>
      <c r="V22" s="8"/>
      <c r="W22" s="8">
        <v>95152783731</v>
      </c>
      <c r="X22" s="8"/>
      <c r="Y22" s="8">
        <v>0</v>
      </c>
      <c r="Z22" s="8"/>
      <c r="AA22" s="8">
        <v>0</v>
      </c>
      <c r="AB22" s="8"/>
      <c r="AC22" s="8">
        <v>208400</v>
      </c>
      <c r="AD22" s="8"/>
      <c r="AE22" s="8">
        <v>639668</v>
      </c>
      <c r="AF22" s="8"/>
      <c r="AG22" s="8">
        <v>132078612059</v>
      </c>
      <c r="AH22" s="8"/>
      <c r="AI22" s="8">
        <v>133296646555</v>
      </c>
      <c r="AJ22" s="8"/>
      <c r="AK22" s="10">
        <v>1.1894335121204275E-2</v>
      </c>
    </row>
    <row r="23" spans="1:37" x14ac:dyDescent="0.55000000000000004">
      <c r="A23" s="1" t="s">
        <v>63</v>
      </c>
      <c r="C23" s="5" t="s">
        <v>24</v>
      </c>
      <c r="D23" s="5"/>
      <c r="E23" s="5" t="s">
        <v>24</v>
      </c>
      <c r="F23" s="5"/>
      <c r="G23" s="5" t="s">
        <v>64</v>
      </c>
      <c r="H23" s="5"/>
      <c r="I23" s="5" t="s">
        <v>65</v>
      </c>
      <c r="J23" s="5"/>
      <c r="K23" s="7">
        <v>0</v>
      </c>
      <c r="L23" s="5"/>
      <c r="M23" s="7">
        <v>0</v>
      </c>
      <c r="N23" s="5"/>
      <c r="O23" s="8">
        <v>32400</v>
      </c>
      <c r="P23" s="8"/>
      <c r="Q23" s="8">
        <v>20216325338</v>
      </c>
      <c r="R23" s="8"/>
      <c r="S23" s="8">
        <v>20632366662</v>
      </c>
      <c r="T23" s="8"/>
      <c r="U23" s="8">
        <v>57700</v>
      </c>
      <c r="V23" s="8"/>
      <c r="W23" s="8">
        <v>36584124286</v>
      </c>
      <c r="X23" s="8"/>
      <c r="Y23" s="8">
        <v>0</v>
      </c>
      <c r="Z23" s="8"/>
      <c r="AA23" s="8">
        <v>0</v>
      </c>
      <c r="AB23" s="8"/>
      <c r="AC23" s="8">
        <v>90100</v>
      </c>
      <c r="AD23" s="8"/>
      <c r="AE23" s="8">
        <v>637692</v>
      </c>
      <c r="AF23" s="8"/>
      <c r="AG23" s="8">
        <v>56800449624</v>
      </c>
      <c r="AH23" s="8"/>
      <c r="AI23" s="8">
        <v>57451668176</v>
      </c>
      <c r="AJ23" s="8"/>
      <c r="AK23" s="10">
        <v>5.1265310284877384E-3</v>
      </c>
    </row>
    <row r="24" spans="1:37" x14ac:dyDescent="0.55000000000000004">
      <c r="A24" s="1" t="s">
        <v>66</v>
      </c>
      <c r="C24" s="5" t="s">
        <v>24</v>
      </c>
      <c r="D24" s="5"/>
      <c r="E24" s="5" t="s">
        <v>24</v>
      </c>
      <c r="F24" s="5"/>
      <c r="G24" s="5" t="s">
        <v>67</v>
      </c>
      <c r="H24" s="5"/>
      <c r="I24" s="5" t="s">
        <v>68</v>
      </c>
      <c r="J24" s="5"/>
      <c r="K24" s="7">
        <v>0</v>
      </c>
      <c r="L24" s="5"/>
      <c r="M24" s="7">
        <v>0</v>
      </c>
      <c r="N24" s="5"/>
      <c r="O24" s="8">
        <v>476232</v>
      </c>
      <c r="P24" s="8"/>
      <c r="Q24" s="8">
        <v>383640918931</v>
      </c>
      <c r="R24" s="8"/>
      <c r="S24" s="8">
        <v>396064334223</v>
      </c>
      <c r="T24" s="8"/>
      <c r="U24" s="8">
        <v>0</v>
      </c>
      <c r="V24" s="8"/>
      <c r="W24" s="8">
        <v>0</v>
      </c>
      <c r="X24" s="8"/>
      <c r="Y24" s="8">
        <v>200000</v>
      </c>
      <c r="Z24" s="8"/>
      <c r="AA24" s="8">
        <v>167235023625</v>
      </c>
      <c r="AB24" s="8"/>
      <c r="AC24" s="8">
        <v>276232</v>
      </c>
      <c r="AD24" s="8"/>
      <c r="AE24" s="8">
        <v>844979</v>
      </c>
      <c r="AF24" s="8"/>
      <c r="AG24" s="8">
        <v>222525782220</v>
      </c>
      <c r="AH24" s="8"/>
      <c r="AI24" s="8">
        <v>233392441597</v>
      </c>
      <c r="AJ24" s="8"/>
      <c r="AK24" s="10">
        <v>2.0826089679348229E-2</v>
      </c>
    </row>
    <row r="25" spans="1:37" x14ac:dyDescent="0.55000000000000004">
      <c r="A25" s="1" t="s">
        <v>69</v>
      </c>
      <c r="C25" s="5" t="s">
        <v>24</v>
      </c>
      <c r="D25" s="5"/>
      <c r="E25" s="5" t="s">
        <v>24</v>
      </c>
      <c r="F25" s="5"/>
      <c r="G25" s="5" t="s">
        <v>70</v>
      </c>
      <c r="H25" s="5"/>
      <c r="I25" s="5" t="s">
        <v>71</v>
      </c>
      <c r="J25" s="5"/>
      <c r="K25" s="7">
        <v>0</v>
      </c>
      <c r="L25" s="5"/>
      <c r="M25" s="7">
        <v>0</v>
      </c>
      <c r="N25" s="5"/>
      <c r="O25" s="8">
        <v>20000</v>
      </c>
      <c r="P25" s="8"/>
      <c r="Q25" s="8">
        <v>16868996152</v>
      </c>
      <c r="R25" s="8"/>
      <c r="S25" s="8">
        <v>17437450293</v>
      </c>
      <c r="T25" s="8"/>
      <c r="U25" s="8">
        <v>0</v>
      </c>
      <c r="V25" s="8"/>
      <c r="W25" s="8">
        <v>0</v>
      </c>
      <c r="X25" s="8"/>
      <c r="Y25" s="8">
        <v>0</v>
      </c>
      <c r="Z25" s="8"/>
      <c r="AA25" s="8">
        <v>0</v>
      </c>
      <c r="AB25" s="8"/>
      <c r="AC25" s="8">
        <v>20000</v>
      </c>
      <c r="AD25" s="8"/>
      <c r="AE25" s="8">
        <v>885635</v>
      </c>
      <c r="AF25" s="8"/>
      <c r="AG25" s="8">
        <v>16868996152</v>
      </c>
      <c r="AH25" s="8"/>
      <c r="AI25" s="8">
        <v>17711349406</v>
      </c>
      <c r="AJ25" s="8"/>
      <c r="AK25" s="10">
        <v>1.5804202935951817E-3</v>
      </c>
    </row>
    <row r="26" spans="1:37" x14ac:dyDescent="0.55000000000000004">
      <c r="A26" s="1" t="s">
        <v>72</v>
      </c>
      <c r="C26" s="5" t="s">
        <v>24</v>
      </c>
      <c r="D26" s="5"/>
      <c r="E26" s="5" t="s">
        <v>24</v>
      </c>
      <c r="F26" s="5"/>
      <c r="G26" s="5" t="s">
        <v>73</v>
      </c>
      <c r="H26" s="5"/>
      <c r="I26" s="5" t="s">
        <v>74</v>
      </c>
      <c r="J26" s="5"/>
      <c r="K26" s="7">
        <v>18</v>
      </c>
      <c r="L26" s="5"/>
      <c r="M26" s="7">
        <v>18</v>
      </c>
      <c r="N26" s="5"/>
      <c r="O26" s="8">
        <v>130000</v>
      </c>
      <c r="P26" s="8"/>
      <c r="Q26" s="8">
        <v>122618381587</v>
      </c>
      <c r="R26" s="8"/>
      <c r="S26" s="8">
        <v>122815024640</v>
      </c>
      <c r="T26" s="8"/>
      <c r="U26" s="8">
        <v>0</v>
      </c>
      <c r="V26" s="8"/>
      <c r="W26" s="8">
        <v>0</v>
      </c>
      <c r="X26" s="8"/>
      <c r="Y26" s="8">
        <v>0</v>
      </c>
      <c r="Z26" s="8"/>
      <c r="AA26" s="8">
        <v>0</v>
      </c>
      <c r="AB26" s="8"/>
      <c r="AC26" s="8">
        <v>130000</v>
      </c>
      <c r="AD26" s="8"/>
      <c r="AE26" s="8">
        <v>946598</v>
      </c>
      <c r="AF26" s="8"/>
      <c r="AG26" s="8">
        <v>122618381587</v>
      </c>
      <c r="AH26" s="8"/>
      <c r="AI26" s="8">
        <v>123048356847</v>
      </c>
      <c r="AJ26" s="8"/>
      <c r="AK26" s="10">
        <v>1.0979859060804327E-2</v>
      </c>
    </row>
    <row r="27" spans="1:37" x14ac:dyDescent="0.55000000000000004">
      <c r="A27" s="1" t="s">
        <v>75</v>
      </c>
      <c r="C27" s="5" t="s">
        <v>24</v>
      </c>
      <c r="D27" s="5"/>
      <c r="E27" s="5" t="s">
        <v>24</v>
      </c>
      <c r="F27" s="5"/>
      <c r="G27" s="5" t="s">
        <v>76</v>
      </c>
      <c r="H27" s="5"/>
      <c r="I27" s="5" t="s">
        <v>77</v>
      </c>
      <c r="J27" s="5"/>
      <c r="K27" s="7">
        <v>21</v>
      </c>
      <c r="L27" s="5"/>
      <c r="M27" s="7">
        <v>21</v>
      </c>
      <c r="N27" s="5"/>
      <c r="O27" s="8">
        <v>212121</v>
      </c>
      <c r="P27" s="8"/>
      <c r="Q27" s="8">
        <v>210009852498</v>
      </c>
      <c r="R27" s="8"/>
      <c r="S27" s="8">
        <v>210107434629</v>
      </c>
      <c r="T27" s="8"/>
      <c r="U27" s="8">
        <v>0</v>
      </c>
      <c r="V27" s="8"/>
      <c r="W27" s="8">
        <v>0</v>
      </c>
      <c r="X27" s="8"/>
      <c r="Y27" s="8">
        <v>0</v>
      </c>
      <c r="Z27" s="8"/>
      <c r="AA27" s="8">
        <v>0</v>
      </c>
      <c r="AB27" s="8"/>
      <c r="AC27" s="8">
        <v>212121</v>
      </c>
      <c r="AD27" s="8"/>
      <c r="AE27" s="8">
        <v>991016</v>
      </c>
      <c r="AF27" s="8"/>
      <c r="AG27" s="8">
        <v>210009852498</v>
      </c>
      <c r="AH27" s="8"/>
      <c r="AI27" s="8">
        <v>210199276018</v>
      </c>
      <c r="AJ27" s="8"/>
      <c r="AK27" s="10">
        <v>1.875651560492184E-2</v>
      </c>
    </row>
    <row r="28" spans="1:37" x14ac:dyDescent="0.55000000000000004">
      <c r="A28" s="1" t="s">
        <v>78</v>
      </c>
      <c r="C28" s="5" t="s">
        <v>24</v>
      </c>
      <c r="D28" s="5"/>
      <c r="E28" s="5" t="s">
        <v>24</v>
      </c>
      <c r="F28" s="5"/>
      <c r="G28" s="5" t="s">
        <v>79</v>
      </c>
      <c r="H28" s="5"/>
      <c r="I28" s="5" t="s">
        <v>80</v>
      </c>
      <c r="J28" s="5"/>
      <c r="K28" s="7">
        <v>18</v>
      </c>
      <c r="L28" s="5"/>
      <c r="M28" s="7">
        <v>18</v>
      </c>
      <c r="N28" s="5"/>
      <c r="O28" s="8">
        <v>950000</v>
      </c>
      <c r="P28" s="8"/>
      <c r="Q28" s="8">
        <v>950011250000</v>
      </c>
      <c r="R28" s="8"/>
      <c r="S28" s="8">
        <v>902443533433</v>
      </c>
      <c r="T28" s="8"/>
      <c r="U28" s="8">
        <v>0</v>
      </c>
      <c r="V28" s="8"/>
      <c r="W28" s="8">
        <v>0</v>
      </c>
      <c r="X28" s="8"/>
      <c r="Y28" s="8">
        <v>0</v>
      </c>
      <c r="Z28" s="8"/>
      <c r="AA28" s="8">
        <v>0</v>
      </c>
      <c r="AB28" s="8"/>
      <c r="AC28" s="8">
        <v>950000</v>
      </c>
      <c r="AD28" s="8"/>
      <c r="AE28" s="8">
        <v>951826</v>
      </c>
      <c r="AF28" s="8"/>
      <c r="AG28" s="8">
        <v>950011250000</v>
      </c>
      <c r="AH28" s="8"/>
      <c r="AI28" s="8">
        <v>904165752104</v>
      </c>
      <c r="AJ28" s="8"/>
      <c r="AK28" s="10">
        <v>8.0680577783352206E-2</v>
      </c>
    </row>
    <row r="29" spans="1:37" x14ac:dyDescent="0.55000000000000004">
      <c r="A29" s="1" t="s">
        <v>81</v>
      </c>
      <c r="C29" s="5" t="s">
        <v>24</v>
      </c>
      <c r="D29" s="5"/>
      <c r="E29" s="5" t="s">
        <v>24</v>
      </c>
      <c r="F29" s="5"/>
      <c r="G29" s="5" t="s">
        <v>82</v>
      </c>
      <c r="H29" s="5"/>
      <c r="I29" s="5" t="s">
        <v>83</v>
      </c>
      <c r="J29" s="5"/>
      <c r="K29" s="7">
        <v>0</v>
      </c>
      <c r="L29" s="5"/>
      <c r="M29" s="7">
        <v>0</v>
      </c>
      <c r="N29" s="5"/>
      <c r="O29" s="8">
        <v>822479</v>
      </c>
      <c r="P29" s="8"/>
      <c r="Q29" s="8">
        <v>677380327400</v>
      </c>
      <c r="R29" s="8"/>
      <c r="S29" s="8">
        <v>699961790659</v>
      </c>
      <c r="T29" s="8"/>
      <c r="U29" s="8">
        <v>0</v>
      </c>
      <c r="V29" s="8"/>
      <c r="W29" s="8">
        <v>0</v>
      </c>
      <c r="X29" s="8"/>
      <c r="Y29" s="8">
        <v>0</v>
      </c>
      <c r="Z29" s="8"/>
      <c r="AA29" s="8">
        <v>0</v>
      </c>
      <c r="AB29" s="8"/>
      <c r="AC29" s="8">
        <v>822479</v>
      </c>
      <c r="AD29" s="8"/>
      <c r="AE29" s="8">
        <v>866026</v>
      </c>
      <c r="AF29" s="8"/>
      <c r="AG29" s="8">
        <v>677380327400</v>
      </c>
      <c r="AH29" s="8"/>
      <c r="AI29" s="8">
        <v>712233886478</v>
      </c>
      <c r="AJ29" s="8"/>
      <c r="AK29" s="10">
        <v>6.3554100942454075E-2</v>
      </c>
    </row>
    <row r="30" spans="1:37" x14ac:dyDescent="0.55000000000000004">
      <c r="A30" s="1" t="s">
        <v>84</v>
      </c>
      <c r="C30" s="5" t="s">
        <v>24</v>
      </c>
      <c r="D30" s="5"/>
      <c r="E30" s="5" t="s">
        <v>24</v>
      </c>
      <c r="F30" s="5"/>
      <c r="G30" s="5" t="s">
        <v>85</v>
      </c>
      <c r="H30" s="5"/>
      <c r="I30" s="5" t="s">
        <v>86</v>
      </c>
      <c r="J30" s="5"/>
      <c r="K30" s="7">
        <v>0</v>
      </c>
      <c r="L30" s="5"/>
      <c r="M30" s="7">
        <v>0</v>
      </c>
      <c r="N30" s="5"/>
      <c r="O30" s="8">
        <v>1202183</v>
      </c>
      <c r="P30" s="8"/>
      <c r="Q30" s="8">
        <v>1000011113060</v>
      </c>
      <c r="R30" s="8"/>
      <c r="S30" s="8">
        <v>1009910587869</v>
      </c>
      <c r="T30" s="8"/>
      <c r="U30" s="8">
        <v>0</v>
      </c>
      <c r="V30" s="8"/>
      <c r="W30" s="8">
        <v>0</v>
      </c>
      <c r="X30" s="8"/>
      <c r="Y30" s="8">
        <v>0</v>
      </c>
      <c r="Z30" s="8"/>
      <c r="AA30" s="8">
        <v>0</v>
      </c>
      <c r="AB30" s="8"/>
      <c r="AC30" s="8">
        <v>1202183</v>
      </c>
      <c r="AD30" s="8"/>
      <c r="AE30" s="8">
        <v>854491</v>
      </c>
      <c r="AF30" s="8"/>
      <c r="AG30" s="8">
        <v>1000011113060</v>
      </c>
      <c r="AH30" s="8"/>
      <c r="AI30" s="8">
        <v>1027176225693</v>
      </c>
      <c r="AJ30" s="8"/>
      <c r="AK30" s="10">
        <v>9.165705644279025E-2</v>
      </c>
    </row>
    <row r="31" spans="1:37" x14ac:dyDescent="0.55000000000000004">
      <c r="A31" s="1" t="s">
        <v>87</v>
      </c>
      <c r="C31" s="5" t="s">
        <v>24</v>
      </c>
      <c r="D31" s="5"/>
      <c r="E31" s="5" t="s">
        <v>24</v>
      </c>
      <c r="F31" s="5"/>
      <c r="G31" s="5" t="s">
        <v>88</v>
      </c>
      <c r="H31" s="5"/>
      <c r="I31" s="5" t="s">
        <v>89</v>
      </c>
      <c r="J31" s="5"/>
      <c r="K31" s="7">
        <v>0</v>
      </c>
      <c r="L31" s="5"/>
      <c r="M31" s="7">
        <v>0</v>
      </c>
      <c r="N31" s="5"/>
      <c r="O31" s="8">
        <v>290000</v>
      </c>
      <c r="P31" s="8"/>
      <c r="Q31" s="8">
        <v>249410308750</v>
      </c>
      <c r="R31" s="8"/>
      <c r="S31" s="8">
        <v>256286516662</v>
      </c>
      <c r="T31" s="8"/>
      <c r="U31" s="8">
        <v>0</v>
      </c>
      <c r="V31" s="8"/>
      <c r="W31" s="8">
        <v>0</v>
      </c>
      <c r="X31" s="8"/>
      <c r="Y31" s="8">
        <v>0</v>
      </c>
      <c r="Z31" s="8"/>
      <c r="AA31" s="8">
        <v>0</v>
      </c>
      <c r="AB31" s="8"/>
      <c r="AC31" s="8">
        <v>290000</v>
      </c>
      <c r="AD31" s="8"/>
      <c r="AE31" s="8">
        <v>899165</v>
      </c>
      <c r="AF31" s="8"/>
      <c r="AG31" s="8">
        <v>249410308750</v>
      </c>
      <c r="AH31" s="8"/>
      <c r="AI31" s="8">
        <v>260737967213</v>
      </c>
      <c r="AJ31" s="8"/>
      <c r="AK31" s="10">
        <v>2.3266187417350773E-2</v>
      </c>
    </row>
    <row r="32" spans="1:37" x14ac:dyDescent="0.55000000000000004">
      <c r="A32" s="1" t="s">
        <v>90</v>
      </c>
      <c r="C32" s="5" t="s">
        <v>24</v>
      </c>
      <c r="D32" s="5"/>
      <c r="E32" s="5" t="s">
        <v>24</v>
      </c>
      <c r="F32" s="5"/>
      <c r="G32" s="5" t="s">
        <v>91</v>
      </c>
      <c r="H32" s="5"/>
      <c r="I32" s="5" t="s">
        <v>92</v>
      </c>
      <c r="J32" s="5"/>
      <c r="K32" s="7">
        <v>0</v>
      </c>
      <c r="L32" s="5"/>
      <c r="M32" s="7">
        <v>0</v>
      </c>
      <c r="N32" s="5"/>
      <c r="O32" s="8">
        <v>232900</v>
      </c>
      <c r="P32" s="8"/>
      <c r="Q32" s="8">
        <v>199994242506</v>
      </c>
      <c r="R32" s="8"/>
      <c r="S32" s="8">
        <v>202285473856</v>
      </c>
      <c r="T32" s="8"/>
      <c r="U32" s="8">
        <v>0</v>
      </c>
      <c r="V32" s="8"/>
      <c r="W32" s="8">
        <v>0</v>
      </c>
      <c r="X32" s="8"/>
      <c r="Y32" s="8">
        <v>0</v>
      </c>
      <c r="Z32" s="8"/>
      <c r="AA32" s="8">
        <v>0</v>
      </c>
      <c r="AB32" s="8"/>
      <c r="AC32" s="8">
        <v>232900</v>
      </c>
      <c r="AD32" s="8"/>
      <c r="AE32" s="8">
        <v>883590</v>
      </c>
      <c r="AF32" s="8"/>
      <c r="AG32" s="8">
        <v>199994242506</v>
      </c>
      <c r="AH32" s="8"/>
      <c r="AI32" s="8">
        <v>205772419656</v>
      </c>
      <c r="AJ32" s="8"/>
      <c r="AK32" s="10">
        <v>1.8361498067242549E-2</v>
      </c>
    </row>
    <row r="33" spans="1:37" x14ac:dyDescent="0.55000000000000004">
      <c r="A33" s="1" t="s">
        <v>93</v>
      </c>
      <c r="C33" s="5" t="s">
        <v>24</v>
      </c>
      <c r="D33" s="5"/>
      <c r="E33" s="5" t="s">
        <v>24</v>
      </c>
      <c r="F33" s="5"/>
      <c r="G33" s="5" t="s">
        <v>94</v>
      </c>
      <c r="H33" s="5"/>
      <c r="I33" s="5" t="s">
        <v>95</v>
      </c>
      <c r="J33" s="5"/>
      <c r="K33" s="7">
        <v>0</v>
      </c>
      <c r="L33" s="5"/>
      <c r="M33" s="7">
        <v>0</v>
      </c>
      <c r="N33" s="5"/>
      <c r="O33" s="8">
        <v>822700</v>
      </c>
      <c r="P33" s="8"/>
      <c r="Q33" s="8">
        <v>683057619162</v>
      </c>
      <c r="R33" s="8"/>
      <c r="S33" s="8">
        <v>686018607292</v>
      </c>
      <c r="T33" s="8"/>
      <c r="U33" s="8">
        <v>0</v>
      </c>
      <c r="V33" s="8"/>
      <c r="W33" s="8">
        <v>0</v>
      </c>
      <c r="X33" s="8"/>
      <c r="Y33" s="8">
        <v>0</v>
      </c>
      <c r="Z33" s="8"/>
      <c r="AA33" s="8">
        <v>0</v>
      </c>
      <c r="AB33" s="8"/>
      <c r="AC33" s="8">
        <v>822700</v>
      </c>
      <c r="AD33" s="8"/>
      <c r="AE33" s="8">
        <v>847486</v>
      </c>
      <c r="AF33" s="8"/>
      <c r="AG33" s="8">
        <v>683057619162</v>
      </c>
      <c r="AH33" s="8"/>
      <c r="AI33" s="8">
        <v>697173568661</v>
      </c>
      <c r="AJ33" s="8"/>
      <c r="AK33" s="10">
        <v>6.2210237673745894E-2</v>
      </c>
    </row>
    <row r="34" spans="1:37" x14ac:dyDescent="0.55000000000000004">
      <c r="A34" s="1" t="s">
        <v>96</v>
      </c>
      <c r="C34" s="5" t="s">
        <v>24</v>
      </c>
      <c r="D34" s="5"/>
      <c r="E34" s="5" t="s">
        <v>24</v>
      </c>
      <c r="F34" s="5"/>
      <c r="G34" s="5" t="s">
        <v>97</v>
      </c>
      <c r="H34" s="5"/>
      <c r="I34" s="5" t="s">
        <v>98</v>
      </c>
      <c r="J34" s="5"/>
      <c r="K34" s="7">
        <v>18</v>
      </c>
      <c r="L34" s="5"/>
      <c r="M34" s="7">
        <v>18</v>
      </c>
      <c r="N34" s="5"/>
      <c r="O34" s="8">
        <v>2184000</v>
      </c>
      <c r="P34" s="8"/>
      <c r="Q34" s="8">
        <v>2087534065830</v>
      </c>
      <c r="R34" s="8"/>
      <c r="S34" s="8">
        <v>2067223314213</v>
      </c>
      <c r="T34" s="8"/>
      <c r="U34" s="8">
        <v>0</v>
      </c>
      <c r="V34" s="8"/>
      <c r="W34" s="8">
        <v>0</v>
      </c>
      <c r="X34" s="8"/>
      <c r="Y34" s="8">
        <v>0</v>
      </c>
      <c r="Z34" s="8"/>
      <c r="AA34" s="8">
        <v>0</v>
      </c>
      <c r="AB34" s="8"/>
      <c r="AC34" s="8">
        <v>2184000</v>
      </c>
      <c r="AD34" s="8"/>
      <c r="AE34" s="8">
        <v>950181</v>
      </c>
      <c r="AF34" s="8"/>
      <c r="AG34" s="8">
        <v>2087534065830</v>
      </c>
      <c r="AH34" s="8"/>
      <c r="AI34" s="8">
        <v>2075037070358</v>
      </c>
      <c r="AJ34" s="8"/>
      <c r="AK34" s="10">
        <v>0.18515984416439307</v>
      </c>
    </row>
    <row r="35" spans="1:37" x14ac:dyDescent="0.55000000000000004">
      <c r="A35" s="1" t="s">
        <v>99</v>
      </c>
      <c r="C35" s="5" t="s">
        <v>24</v>
      </c>
      <c r="D35" s="5"/>
      <c r="E35" s="5" t="s">
        <v>24</v>
      </c>
      <c r="F35" s="5"/>
      <c r="G35" s="5" t="s">
        <v>100</v>
      </c>
      <c r="H35" s="5"/>
      <c r="I35" s="5" t="s">
        <v>101</v>
      </c>
      <c r="J35" s="5"/>
      <c r="K35" s="7">
        <v>18</v>
      </c>
      <c r="L35" s="5"/>
      <c r="M35" s="7">
        <v>18</v>
      </c>
      <c r="N35" s="5"/>
      <c r="O35" s="8">
        <v>100000</v>
      </c>
      <c r="P35" s="8"/>
      <c r="Q35" s="8">
        <v>93584000000</v>
      </c>
      <c r="R35" s="8"/>
      <c r="S35" s="8">
        <v>94143820986</v>
      </c>
      <c r="T35" s="8"/>
      <c r="U35" s="8">
        <v>0</v>
      </c>
      <c r="V35" s="8"/>
      <c r="W35" s="8">
        <v>0</v>
      </c>
      <c r="X35" s="8"/>
      <c r="Y35" s="8">
        <v>0</v>
      </c>
      <c r="Z35" s="8"/>
      <c r="AA35" s="8">
        <v>0</v>
      </c>
      <c r="AB35" s="8"/>
      <c r="AC35" s="8">
        <v>100000</v>
      </c>
      <c r="AD35" s="8"/>
      <c r="AE35" s="8">
        <v>938010</v>
      </c>
      <c r="AF35" s="8"/>
      <c r="AG35" s="8">
        <v>93584000000</v>
      </c>
      <c r="AH35" s="8"/>
      <c r="AI35" s="8">
        <v>93793847673</v>
      </c>
      <c r="AJ35" s="8"/>
      <c r="AK35" s="10">
        <v>8.369418776559617E-3</v>
      </c>
    </row>
    <row r="36" spans="1:37" x14ac:dyDescent="0.55000000000000004">
      <c r="A36" s="1" t="s">
        <v>102</v>
      </c>
      <c r="C36" s="5" t="s">
        <v>24</v>
      </c>
      <c r="D36" s="5"/>
      <c r="E36" s="5" t="s">
        <v>24</v>
      </c>
      <c r="F36" s="5"/>
      <c r="G36" s="5" t="s">
        <v>103</v>
      </c>
      <c r="H36" s="5"/>
      <c r="I36" s="5" t="s">
        <v>104</v>
      </c>
      <c r="J36" s="5"/>
      <c r="K36" s="7">
        <v>17</v>
      </c>
      <c r="L36" s="5"/>
      <c r="M36" s="7">
        <v>17</v>
      </c>
      <c r="N36" s="5"/>
      <c r="O36" s="8">
        <v>940000</v>
      </c>
      <c r="P36" s="8"/>
      <c r="Q36" s="8">
        <v>876636770722</v>
      </c>
      <c r="R36" s="8"/>
      <c r="S36" s="8">
        <v>874670041323</v>
      </c>
      <c r="T36" s="8"/>
      <c r="U36" s="8">
        <v>0</v>
      </c>
      <c r="V36" s="8"/>
      <c r="W36" s="8">
        <v>0</v>
      </c>
      <c r="X36" s="8"/>
      <c r="Y36" s="8">
        <v>0</v>
      </c>
      <c r="Z36" s="8"/>
      <c r="AA36" s="8">
        <v>0</v>
      </c>
      <c r="AB36" s="8"/>
      <c r="AC36" s="8">
        <v>940000</v>
      </c>
      <c r="AD36" s="8"/>
      <c r="AE36" s="8">
        <v>934149</v>
      </c>
      <c r="AF36" s="8"/>
      <c r="AG36" s="8">
        <v>876636770722</v>
      </c>
      <c r="AH36" s="8"/>
      <c r="AI36" s="8">
        <v>878033104870</v>
      </c>
      <c r="AJ36" s="8"/>
      <c r="AK36" s="10">
        <v>7.8348707688802186E-2</v>
      </c>
    </row>
    <row r="37" spans="1:37" x14ac:dyDescent="0.55000000000000004">
      <c r="A37" s="1" t="s">
        <v>105</v>
      </c>
      <c r="C37" s="5" t="s">
        <v>24</v>
      </c>
      <c r="D37" s="5"/>
      <c r="E37" s="5" t="s">
        <v>24</v>
      </c>
      <c r="F37" s="5"/>
      <c r="G37" s="5" t="s">
        <v>106</v>
      </c>
      <c r="H37" s="5"/>
      <c r="I37" s="5" t="s">
        <v>107</v>
      </c>
      <c r="J37" s="5"/>
      <c r="K37" s="7">
        <v>0</v>
      </c>
      <c r="L37" s="5"/>
      <c r="M37" s="7">
        <v>0</v>
      </c>
      <c r="N37" s="5"/>
      <c r="O37" s="8">
        <v>0</v>
      </c>
      <c r="P37" s="8"/>
      <c r="Q37" s="8">
        <v>0</v>
      </c>
      <c r="R37" s="8"/>
      <c r="S37" s="8">
        <v>0</v>
      </c>
      <c r="T37" s="8"/>
      <c r="U37" s="8">
        <v>175200</v>
      </c>
      <c r="V37" s="8"/>
      <c r="W37" s="8">
        <v>119055803176</v>
      </c>
      <c r="X37" s="8"/>
      <c r="Y37" s="8">
        <v>0</v>
      </c>
      <c r="Z37" s="8"/>
      <c r="AA37" s="8">
        <v>0</v>
      </c>
      <c r="AB37" s="8"/>
      <c r="AC37" s="8">
        <v>175200</v>
      </c>
      <c r="AD37" s="8"/>
      <c r="AE37" s="8">
        <v>682557</v>
      </c>
      <c r="AF37" s="8"/>
      <c r="AG37" s="8">
        <v>119055803164</v>
      </c>
      <c r="AH37" s="8"/>
      <c r="AI37" s="8">
        <v>119574868121</v>
      </c>
      <c r="AJ37" s="8"/>
      <c r="AK37" s="10">
        <v>1.0669912486644098E-2</v>
      </c>
    </row>
    <row r="38" spans="1:37" x14ac:dyDescent="0.55000000000000004">
      <c r="A38" s="1" t="s">
        <v>108</v>
      </c>
      <c r="C38" s="5" t="s">
        <v>24</v>
      </c>
      <c r="D38" s="5"/>
      <c r="E38" s="5" t="s">
        <v>24</v>
      </c>
      <c r="F38" s="5"/>
      <c r="G38" s="5" t="s">
        <v>40</v>
      </c>
      <c r="H38" s="5"/>
      <c r="I38" s="5" t="s">
        <v>48</v>
      </c>
      <c r="J38" s="5"/>
      <c r="K38" s="7">
        <v>0</v>
      </c>
      <c r="L38" s="5"/>
      <c r="M38" s="7">
        <v>0</v>
      </c>
      <c r="N38" s="5"/>
      <c r="O38" s="8">
        <v>0</v>
      </c>
      <c r="P38" s="8"/>
      <c r="Q38" s="8">
        <v>0</v>
      </c>
      <c r="R38" s="8"/>
      <c r="S38" s="8">
        <v>0</v>
      </c>
      <c r="T38" s="8"/>
      <c r="U38" s="8">
        <v>173000</v>
      </c>
      <c r="V38" s="8"/>
      <c r="W38" s="8">
        <v>115149009220</v>
      </c>
      <c r="X38" s="8"/>
      <c r="Y38" s="8">
        <v>0</v>
      </c>
      <c r="Z38" s="8"/>
      <c r="AA38" s="8">
        <v>0</v>
      </c>
      <c r="AB38" s="8"/>
      <c r="AC38" s="8">
        <v>173000</v>
      </c>
      <c r="AD38" s="8"/>
      <c r="AE38" s="8">
        <v>669433</v>
      </c>
      <c r="AF38" s="8"/>
      <c r="AG38" s="8">
        <v>115149009208</v>
      </c>
      <c r="AH38" s="8"/>
      <c r="AI38" s="8">
        <v>115803078356</v>
      </c>
      <c r="AJ38" s="8"/>
      <c r="AK38" s="10">
        <v>1.0333347893238951E-2</v>
      </c>
    </row>
    <row r="39" spans="1:37" x14ac:dyDescent="0.55000000000000004">
      <c r="A39" s="1" t="s">
        <v>109</v>
      </c>
      <c r="C39" s="5" t="s">
        <v>24</v>
      </c>
      <c r="D39" s="5"/>
      <c r="E39" s="5" t="s">
        <v>24</v>
      </c>
      <c r="F39" s="5"/>
      <c r="G39" s="5" t="s">
        <v>40</v>
      </c>
      <c r="H39" s="5"/>
      <c r="I39" s="5" t="s">
        <v>110</v>
      </c>
      <c r="J39" s="5"/>
      <c r="K39" s="7">
        <v>0</v>
      </c>
      <c r="L39" s="5"/>
      <c r="M39" s="7">
        <v>0</v>
      </c>
      <c r="N39" s="5"/>
      <c r="O39" s="8">
        <v>0</v>
      </c>
      <c r="P39" s="8"/>
      <c r="Q39" s="8">
        <v>0</v>
      </c>
      <c r="R39" s="8"/>
      <c r="S39" s="8">
        <v>0</v>
      </c>
      <c r="T39" s="8"/>
      <c r="U39" s="8">
        <v>93900</v>
      </c>
      <c r="V39" s="8"/>
      <c r="W39" s="8">
        <v>65156406729</v>
      </c>
      <c r="X39" s="8"/>
      <c r="Y39" s="8">
        <v>0</v>
      </c>
      <c r="Z39" s="8"/>
      <c r="AA39" s="8">
        <v>0</v>
      </c>
      <c r="AB39" s="8"/>
      <c r="AC39" s="8">
        <v>93900</v>
      </c>
      <c r="AD39" s="8"/>
      <c r="AE39" s="8">
        <v>697087</v>
      </c>
      <c r="AF39" s="8"/>
      <c r="AG39" s="8">
        <v>65156406727</v>
      </c>
      <c r="AH39" s="8"/>
      <c r="AI39" s="8">
        <v>65451478244</v>
      </c>
      <c r="AJ39" s="8"/>
      <c r="AK39" s="10">
        <v>5.8403706059561387E-3</v>
      </c>
    </row>
    <row r="40" spans="1:37" x14ac:dyDescent="0.55000000000000004">
      <c r="A40" s="1" t="s">
        <v>111</v>
      </c>
      <c r="C40" s="5" t="s">
        <v>24</v>
      </c>
      <c r="D40" s="5"/>
      <c r="E40" s="5" t="s">
        <v>24</v>
      </c>
      <c r="F40" s="5"/>
      <c r="G40" s="5" t="s">
        <v>112</v>
      </c>
      <c r="H40" s="5"/>
      <c r="I40" s="5" t="s">
        <v>113</v>
      </c>
      <c r="J40" s="5"/>
      <c r="K40" s="7">
        <v>0</v>
      </c>
      <c r="L40" s="5"/>
      <c r="M40" s="7">
        <v>0</v>
      </c>
      <c r="N40" s="5"/>
      <c r="O40" s="8">
        <v>0</v>
      </c>
      <c r="P40" s="8"/>
      <c r="Q40" s="8">
        <v>0</v>
      </c>
      <c r="R40" s="8"/>
      <c r="S40" s="8">
        <v>0</v>
      </c>
      <c r="T40" s="8"/>
      <c r="U40" s="8">
        <v>848262</v>
      </c>
      <c r="V40" s="8"/>
      <c r="W40" s="8">
        <v>700031009539</v>
      </c>
      <c r="X40" s="8"/>
      <c r="Y40" s="8">
        <v>0</v>
      </c>
      <c r="Z40" s="8"/>
      <c r="AA40" s="8">
        <v>0</v>
      </c>
      <c r="AB40" s="8"/>
      <c r="AC40" s="8">
        <v>848262</v>
      </c>
      <c r="AD40" s="8"/>
      <c r="AE40" s="8">
        <v>836758</v>
      </c>
      <c r="AF40" s="8"/>
      <c r="AG40" s="8">
        <v>700031009539</v>
      </c>
      <c r="AH40" s="8"/>
      <c r="AI40" s="8">
        <v>709735893107</v>
      </c>
      <c r="AJ40" s="8"/>
      <c r="AK40" s="10">
        <v>6.3331199833888213E-2</v>
      </c>
    </row>
    <row r="41" spans="1:37" ht="24.75" thickBot="1" x14ac:dyDescent="0.6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9">
        <f>SUM(Q9:Q40)</f>
        <v>9107051376838</v>
      </c>
      <c r="R41" s="5"/>
      <c r="S41" s="9">
        <f>SUM(S9:S40)</f>
        <v>9143447787871</v>
      </c>
      <c r="T41" s="5"/>
      <c r="U41" s="5"/>
      <c r="V41" s="5"/>
      <c r="W41" s="9">
        <f>SUM(W9:W40)</f>
        <v>1865975861614</v>
      </c>
      <c r="X41" s="5"/>
      <c r="Y41" s="5"/>
      <c r="Z41" s="5"/>
      <c r="AA41" s="9">
        <f>SUM(AA9:AA40)</f>
        <v>167235023625</v>
      </c>
      <c r="AB41" s="5"/>
      <c r="AC41" s="5"/>
      <c r="AD41" s="5"/>
      <c r="AE41" s="5"/>
      <c r="AF41" s="5"/>
      <c r="AG41" s="9">
        <f>SUM(AG9:AG40)</f>
        <v>10811912101700</v>
      </c>
      <c r="AH41" s="5"/>
      <c r="AI41" s="9">
        <f>SUM(AI9:AI40)</f>
        <v>10938798918438</v>
      </c>
      <c r="AJ41" s="5"/>
      <c r="AK41" s="11">
        <f>SUM(AK9:AK40)</f>
        <v>0.97609162362164115</v>
      </c>
    </row>
    <row r="42" spans="1:37" ht="24.75" thickTop="1" x14ac:dyDescent="0.55000000000000004">
      <c r="Q42" s="4"/>
      <c r="S42" s="4"/>
      <c r="AG42" s="4"/>
      <c r="AI42" s="4"/>
    </row>
    <row r="43" spans="1:37" x14ac:dyDescent="0.55000000000000004">
      <c r="Q43" s="4"/>
      <c r="R43" s="4"/>
      <c r="S43" s="4"/>
      <c r="AG43" s="4"/>
      <c r="AH43" s="4"/>
      <c r="AI43" s="4"/>
      <c r="AK43" s="4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8"/>
  <sheetViews>
    <sheetView rightToLeft="1" workbookViewId="0">
      <selection activeCell="C11" sqref="C11"/>
    </sheetView>
  </sheetViews>
  <sheetFormatPr defaultRowHeight="24" x14ac:dyDescent="0.55000000000000004"/>
  <cols>
    <col min="1" max="1" width="33.285156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3.8554687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26.140625" style="1" customWidth="1"/>
    <col min="10" max="10" width="1" style="1" customWidth="1"/>
    <col min="11" max="11" width="29.5703125" style="1" bestFit="1" customWidth="1"/>
    <col min="12" max="12" width="1" style="1" customWidth="1"/>
    <col min="13" max="13" width="23.28515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4.75" x14ac:dyDescent="0.55000000000000004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6" spans="1:13" ht="24.75" x14ac:dyDescent="0.55000000000000004">
      <c r="A6" s="19" t="s">
        <v>3</v>
      </c>
      <c r="C6" s="18" t="s">
        <v>6</v>
      </c>
      <c r="D6" s="18" t="s">
        <v>6</v>
      </c>
      <c r="E6" s="18" t="s">
        <v>6</v>
      </c>
      <c r="F6" s="18" t="s">
        <v>6</v>
      </c>
      <c r="G6" s="18" t="s">
        <v>6</v>
      </c>
      <c r="H6" s="18" t="s">
        <v>6</v>
      </c>
      <c r="I6" s="18" t="s">
        <v>6</v>
      </c>
      <c r="J6" s="18" t="s">
        <v>6</v>
      </c>
      <c r="K6" s="18" t="s">
        <v>6</v>
      </c>
      <c r="L6" s="18" t="s">
        <v>6</v>
      </c>
      <c r="M6" s="18" t="s">
        <v>6</v>
      </c>
    </row>
    <row r="7" spans="1:13" ht="24.75" x14ac:dyDescent="0.55000000000000004">
      <c r="A7" s="18" t="s">
        <v>3</v>
      </c>
      <c r="C7" s="18" t="s">
        <v>7</v>
      </c>
      <c r="E7" s="18" t="s">
        <v>114</v>
      </c>
      <c r="G7" s="18" t="s">
        <v>115</v>
      </c>
      <c r="I7" s="18" t="s">
        <v>116</v>
      </c>
      <c r="K7" s="18" t="s">
        <v>117</v>
      </c>
      <c r="M7" s="18" t="s">
        <v>118</v>
      </c>
    </row>
    <row r="8" spans="1:13" x14ac:dyDescent="0.55000000000000004">
      <c r="A8" s="1" t="s">
        <v>75</v>
      </c>
      <c r="C8" s="7">
        <v>212121</v>
      </c>
      <c r="D8" s="5"/>
      <c r="E8" s="7">
        <v>1020000</v>
      </c>
      <c r="F8" s="5"/>
      <c r="G8" s="7">
        <v>991016</v>
      </c>
      <c r="H8" s="5"/>
      <c r="I8" s="10">
        <f>(E8-G8)/E8</f>
        <v>2.8415686274509803E-2</v>
      </c>
      <c r="J8" s="5"/>
      <c r="K8" s="7">
        <v>210215304936</v>
      </c>
      <c r="L8" s="5"/>
      <c r="M8" s="5" t="s">
        <v>158</v>
      </c>
    </row>
    <row r="9" spans="1:13" x14ac:dyDescent="0.55000000000000004">
      <c r="A9" s="1" t="s">
        <v>42</v>
      </c>
      <c r="C9" s="7">
        <v>7900</v>
      </c>
      <c r="D9" s="5"/>
      <c r="E9" s="7">
        <v>806880</v>
      </c>
      <c r="F9" s="5"/>
      <c r="G9" s="7">
        <v>816714</v>
      </c>
      <c r="H9" s="5"/>
      <c r="I9" s="10">
        <f t="shared" ref="I9:I37" si="0">(E9-G9)/E9</f>
        <v>-1.2187685901249256E-2</v>
      </c>
      <c r="J9" s="5"/>
      <c r="K9" s="7">
        <v>6452040600</v>
      </c>
      <c r="L9" s="5"/>
      <c r="M9" s="5" t="s">
        <v>158</v>
      </c>
    </row>
    <row r="10" spans="1:13" x14ac:dyDescent="0.55000000000000004">
      <c r="A10" s="1" t="s">
        <v>45</v>
      </c>
      <c r="C10" s="7">
        <v>88700</v>
      </c>
      <c r="D10" s="5"/>
      <c r="E10" s="7">
        <v>796610</v>
      </c>
      <c r="F10" s="5"/>
      <c r="G10" s="7">
        <v>803868</v>
      </c>
      <c r="H10" s="5"/>
      <c r="I10" s="10">
        <f t="shared" si="0"/>
        <v>-9.1111083215124084E-3</v>
      </c>
      <c r="J10" s="5"/>
      <c r="K10" s="7">
        <v>71303091600</v>
      </c>
      <c r="L10" s="5"/>
      <c r="M10" s="5" t="s">
        <v>158</v>
      </c>
    </row>
    <row r="11" spans="1:13" x14ac:dyDescent="0.55000000000000004">
      <c r="A11" s="1" t="s">
        <v>49</v>
      </c>
      <c r="C11" s="7">
        <v>151210</v>
      </c>
      <c r="D11" s="5"/>
      <c r="E11" s="7">
        <v>944860</v>
      </c>
      <c r="F11" s="5"/>
      <c r="G11" s="7">
        <v>948060</v>
      </c>
      <c r="H11" s="5"/>
      <c r="I11" s="10">
        <f t="shared" si="0"/>
        <v>-3.3867451262620915E-3</v>
      </c>
      <c r="J11" s="5"/>
      <c r="K11" s="7">
        <v>143356152600</v>
      </c>
      <c r="L11" s="5"/>
      <c r="M11" s="5" t="s">
        <v>158</v>
      </c>
    </row>
    <row r="12" spans="1:13" x14ac:dyDescent="0.55000000000000004">
      <c r="A12" s="1" t="s">
        <v>72</v>
      </c>
      <c r="C12" s="7">
        <v>130000</v>
      </c>
      <c r="D12" s="5"/>
      <c r="E12" s="7">
        <v>990000</v>
      </c>
      <c r="F12" s="5"/>
      <c r="G12" s="7">
        <v>946598</v>
      </c>
      <c r="H12" s="5"/>
      <c r="I12" s="10">
        <f t="shared" si="0"/>
        <v>4.3840404040404041E-2</v>
      </c>
      <c r="J12" s="5"/>
      <c r="K12" s="7">
        <v>123057740000</v>
      </c>
      <c r="L12" s="5"/>
      <c r="M12" s="5" t="s">
        <v>158</v>
      </c>
    </row>
    <row r="13" spans="1:13" x14ac:dyDescent="0.55000000000000004">
      <c r="A13" s="1" t="s">
        <v>66</v>
      </c>
      <c r="C13" s="7">
        <v>276232</v>
      </c>
      <c r="D13" s="5"/>
      <c r="E13" s="7">
        <v>839130</v>
      </c>
      <c r="F13" s="5"/>
      <c r="G13" s="7">
        <v>844979</v>
      </c>
      <c r="H13" s="5"/>
      <c r="I13" s="10">
        <f t="shared" si="0"/>
        <v>-6.9703144923909284E-3</v>
      </c>
      <c r="J13" s="5"/>
      <c r="K13" s="7">
        <v>233410239128</v>
      </c>
      <c r="L13" s="5"/>
      <c r="M13" s="5" t="s">
        <v>158</v>
      </c>
    </row>
    <row r="14" spans="1:13" x14ac:dyDescent="0.55000000000000004">
      <c r="A14" s="1" t="s">
        <v>52</v>
      </c>
      <c r="C14" s="7">
        <v>20100</v>
      </c>
      <c r="D14" s="5"/>
      <c r="E14" s="7">
        <v>894000</v>
      </c>
      <c r="F14" s="5"/>
      <c r="G14" s="7">
        <v>898980</v>
      </c>
      <c r="H14" s="5"/>
      <c r="I14" s="10">
        <f t="shared" si="0"/>
        <v>-5.5704697986577179E-3</v>
      </c>
      <c r="J14" s="5"/>
      <c r="K14" s="7">
        <v>18069498000</v>
      </c>
      <c r="L14" s="5"/>
      <c r="M14" s="5" t="s">
        <v>158</v>
      </c>
    </row>
    <row r="15" spans="1:13" x14ac:dyDescent="0.55000000000000004">
      <c r="A15" s="1" t="s">
        <v>69</v>
      </c>
      <c r="C15" s="7">
        <v>20000</v>
      </c>
      <c r="D15" s="5"/>
      <c r="E15" s="7">
        <v>879210</v>
      </c>
      <c r="F15" s="5"/>
      <c r="G15" s="7">
        <v>885635</v>
      </c>
      <c r="H15" s="5"/>
      <c r="I15" s="10">
        <f t="shared" si="0"/>
        <v>-7.3076966822488371E-3</v>
      </c>
      <c r="J15" s="5"/>
      <c r="K15" s="7">
        <v>17712700000</v>
      </c>
      <c r="L15" s="5"/>
      <c r="M15" s="5" t="s">
        <v>158</v>
      </c>
    </row>
    <row r="16" spans="1:13" x14ac:dyDescent="0.55000000000000004">
      <c r="A16" s="1" t="s">
        <v>33</v>
      </c>
      <c r="C16" s="7">
        <v>793279</v>
      </c>
      <c r="D16" s="5"/>
      <c r="E16" s="7">
        <v>795000</v>
      </c>
      <c r="F16" s="5"/>
      <c r="G16" s="7">
        <v>804506</v>
      </c>
      <c r="H16" s="5"/>
      <c r="I16" s="10">
        <f t="shared" si="0"/>
        <v>-1.1957232704402515E-2</v>
      </c>
      <c r="J16" s="5"/>
      <c r="K16" s="7">
        <v>638197715174</v>
      </c>
      <c r="L16" s="5"/>
      <c r="M16" s="5" t="s">
        <v>158</v>
      </c>
    </row>
    <row r="17" spans="1:13" x14ac:dyDescent="0.55000000000000004">
      <c r="A17" s="1" t="s">
        <v>36</v>
      </c>
      <c r="C17" s="7">
        <v>15000</v>
      </c>
      <c r="D17" s="5"/>
      <c r="E17" s="7">
        <v>772190</v>
      </c>
      <c r="F17" s="5"/>
      <c r="G17" s="7">
        <v>782575</v>
      </c>
      <c r="H17" s="5"/>
      <c r="I17" s="10">
        <f t="shared" si="0"/>
        <v>-1.3448762610238413E-2</v>
      </c>
      <c r="J17" s="5"/>
      <c r="K17" s="7">
        <v>11738625000</v>
      </c>
      <c r="L17" s="5"/>
      <c r="M17" s="5" t="s">
        <v>158</v>
      </c>
    </row>
    <row r="18" spans="1:13" x14ac:dyDescent="0.55000000000000004">
      <c r="A18" s="1" t="s">
        <v>105</v>
      </c>
      <c r="C18" s="7">
        <v>175200</v>
      </c>
      <c r="D18" s="5"/>
      <c r="E18" s="7">
        <v>678630</v>
      </c>
      <c r="F18" s="5"/>
      <c r="G18" s="7">
        <v>682557</v>
      </c>
      <c r="H18" s="5"/>
      <c r="I18" s="10">
        <f t="shared" si="0"/>
        <v>-5.7866584147473589E-3</v>
      </c>
      <c r="J18" s="5"/>
      <c r="K18" s="7">
        <v>119583986400</v>
      </c>
      <c r="L18" s="5"/>
      <c r="M18" s="5" t="s">
        <v>158</v>
      </c>
    </row>
    <row r="19" spans="1:13" x14ac:dyDescent="0.55000000000000004">
      <c r="A19" s="1" t="s">
        <v>55</v>
      </c>
      <c r="C19" s="7">
        <v>370800</v>
      </c>
      <c r="D19" s="5"/>
      <c r="E19" s="7">
        <v>655700</v>
      </c>
      <c r="F19" s="5"/>
      <c r="G19" s="7">
        <v>658680</v>
      </c>
      <c r="H19" s="5"/>
      <c r="I19" s="10">
        <f t="shared" si="0"/>
        <v>-4.5447613237761175E-3</v>
      </c>
      <c r="J19" s="5"/>
      <c r="K19" s="7">
        <v>244238544000</v>
      </c>
      <c r="L19" s="5"/>
      <c r="M19" s="5" t="s">
        <v>158</v>
      </c>
    </row>
    <row r="20" spans="1:13" x14ac:dyDescent="0.55000000000000004">
      <c r="A20" s="1" t="s">
        <v>39</v>
      </c>
      <c r="C20" s="7">
        <v>346300</v>
      </c>
      <c r="D20" s="5"/>
      <c r="E20" s="7">
        <v>644430</v>
      </c>
      <c r="F20" s="5"/>
      <c r="G20" s="7">
        <v>648091</v>
      </c>
      <c r="H20" s="5"/>
      <c r="I20" s="10">
        <f t="shared" si="0"/>
        <v>-5.6809894014865853E-3</v>
      </c>
      <c r="J20" s="5"/>
      <c r="K20" s="7">
        <v>224433913300</v>
      </c>
      <c r="L20" s="5"/>
      <c r="M20" s="5" t="s">
        <v>158</v>
      </c>
    </row>
    <row r="21" spans="1:13" x14ac:dyDescent="0.55000000000000004">
      <c r="A21" s="1" t="s">
        <v>108</v>
      </c>
      <c r="C21" s="7">
        <v>173000</v>
      </c>
      <c r="D21" s="5"/>
      <c r="E21" s="7">
        <v>666280</v>
      </c>
      <c r="F21" s="5"/>
      <c r="G21" s="7">
        <v>669433</v>
      </c>
      <c r="H21" s="5"/>
      <c r="I21" s="10">
        <f t="shared" si="0"/>
        <v>-4.732244701927118E-3</v>
      </c>
      <c r="J21" s="5"/>
      <c r="K21" s="7">
        <v>115811909000</v>
      </c>
      <c r="L21" s="5"/>
      <c r="M21" s="5" t="s">
        <v>158</v>
      </c>
    </row>
    <row r="22" spans="1:13" x14ac:dyDescent="0.55000000000000004">
      <c r="A22" s="1" t="s">
        <v>109</v>
      </c>
      <c r="C22" s="7">
        <v>93900</v>
      </c>
      <c r="D22" s="5"/>
      <c r="E22" s="7">
        <v>693910</v>
      </c>
      <c r="F22" s="5"/>
      <c r="G22" s="7">
        <v>697087</v>
      </c>
      <c r="H22" s="5"/>
      <c r="I22" s="10">
        <f t="shared" si="0"/>
        <v>-4.5784035393638947E-3</v>
      </c>
      <c r="J22" s="5"/>
      <c r="K22" s="7">
        <v>65456469300</v>
      </c>
      <c r="L22" s="5"/>
      <c r="M22" s="5" t="s">
        <v>158</v>
      </c>
    </row>
    <row r="23" spans="1:13" x14ac:dyDescent="0.55000000000000004">
      <c r="A23" s="1" t="s">
        <v>47</v>
      </c>
      <c r="C23" s="7">
        <v>368600</v>
      </c>
      <c r="D23" s="5"/>
      <c r="E23" s="7">
        <v>621250</v>
      </c>
      <c r="F23" s="5"/>
      <c r="G23" s="7">
        <v>624913</v>
      </c>
      <c r="H23" s="5"/>
      <c r="I23" s="10">
        <f t="shared" si="0"/>
        <v>-5.8961770623742454E-3</v>
      </c>
      <c r="J23" s="5"/>
      <c r="K23" s="7">
        <v>230342931800</v>
      </c>
      <c r="L23" s="5"/>
      <c r="M23" s="5" t="s">
        <v>158</v>
      </c>
    </row>
    <row r="24" spans="1:13" x14ac:dyDescent="0.55000000000000004">
      <c r="A24" s="1" t="s">
        <v>60</v>
      </c>
      <c r="C24" s="7">
        <v>208400</v>
      </c>
      <c r="D24" s="5"/>
      <c r="E24" s="7">
        <v>636640</v>
      </c>
      <c r="F24" s="5"/>
      <c r="G24" s="7">
        <v>639668</v>
      </c>
      <c r="H24" s="5"/>
      <c r="I24" s="10">
        <f t="shared" si="0"/>
        <v>-4.7562201558180445E-3</v>
      </c>
      <c r="J24" s="5"/>
      <c r="K24" s="7">
        <v>133306811200</v>
      </c>
      <c r="L24" s="5"/>
      <c r="M24" s="5" t="s">
        <v>158</v>
      </c>
    </row>
    <row r="25" spans="1:13" x14ac:dyDescent="0.55000000000000004">
      <c r="A25" s="1" t="s">
        <v>63</v>
      </c>
      <c r="C25" s="7">
        <v>90100</v>
      </c>
      <c r="D25" s="5"/>
      <c r="E25" s="7">
        <v>633580</v>
      </c>
      <c r="F25" s="5"/>
      <c r="G25" s="7">
        <v>637692</v>
      </c>
      <c r="H25" s="5"/>
      <c r="I25" s="10">
        <f t="shared" si="0"/>
        <v>-6.4901038542883299E-3</v>
      </c>
      <c r="J25" s="5"/>
      <c r="K25" s="7">
        <v>57456049200</v>
      </c>
      <c r="L25" s="5"/>
      <c r="M25" s="5" t="s">
        <v>158</v>
      </c>
    </row>
    <row r="26" spans="1:13" x14ac:dyDescent="0.55000000000000004">
      <c r="A26" s="1" t="s">
        <v>27</v>
      </c>
      <c r="C26" s="7">
        <v>199600</v>
      </c>
      <c r="D26" s="5"/>
      <c r="E26" s="7">
        <v>618110</v>
      </c>
      <c r="F26" s="5"/>
      <c r="G26" s="7">
        <v>622391</v>
      </c>
      <c r="H26" s="5"/>
      <c r="I26" s="10">
        <f t="shared" si="0"/>
        <v>-6.9259516914465065E-3</v>
      </c>
      <c r="J26" s="5"/>
      <c r="K26" s="7">
        <v>124229243600</v>
      </c>
      <c r="L26" s="5"/>
      <c r="M26" s="5" t="s">
        <v>158</v>
      </c>
    </row>
    <row r="27" spans="1:13" x14ac:dyDescent="0.55000000000000004">
      <c r="A27" s="1" t="s">
        <v>23</v>
      </c>
      <c r="C27" s="7">
        <v>327856</v>
      </c>
      <c r="D27" s="5"/>
      <c r="E27" s="7">
        <v>613057</v>
      </c>
      <c r="F27" s="5"/>
      <c r="G27" s="7">
        <v>617373</v>
      </c>
      <c r="H27" s="5"/>
      <c r="I27" s="10">
        <f t="shared" si="0"/>
        <v>-7.040128405678428E-3</v>
      </c>
      <c r="J27" s="5"/>
      <c r="K27" s="7">
        <v>202409442288</v>
      </c>
      <c r="L27" s="5"/>
      <c r="M27" s="5" t="s">
        <v>158</v>
      </c>
    </row>
    <row r="28" spans="1:13" x14ac:dyDescent="0.55000000000000004">
      <c r="A28" s="1" t="s">
        <v>102</v>
      </c>
      <c r="C28" s="7">
        <v>940000</v>
      </c>
      <c r="D28" s="5"/>
      <c r="E28" s="7">
        <v>930000</v>
      </c>
      <c r="F28" s="5"/>
      <c r="G28" s="7">
        <v>934149</v>
      </c>
      <c r="H28" s="5"/>
      <c r="I28" s="10">
        <f t="shared" si="0"/>
        <v>-4.4612903225806451E-3</v>
      </c>
      <c r="J28" s="5"/>
      <c r="K28" s="7">
        <v>878100060000</v>
      </c>
      <c r="L28" s="5"/>
      <c r="M28" s="5" t="s">
        <v>158</v>
      </c>
    </row>
    <row r="29" spans="1:13" x14ac:dyDescent="0.55000000000000004">
      <c r="A29" s="1" t="s">
        <v>81</v>
      </c>
      <c r="C29" s="7">
        <v>822479</v>
      </c>
      <c r="D29" s="5"/>
      <c r="E29" s="7">
        <v>867500</v>
      </c>
      <c r="F29" s="5"/>
      <c r="G29" s="7">
        <v>866026</v>
      </c>
      <c r="H29" s="5"/>
      <c r="I29" s="10">
        <f t="shared" si="0"/>
        <v>1.6991354466858789E-3</v>
      </c>
      <c r="J29" s="5"/>
      <c r="K29" s="7">
        <v>712288198454</v>
      </c>
      <c r="L29" s="5"/>
      <c r="M29" s="5" t="s">
        <v>158</v>
      </c>
    </row>
    <row r="30" spans="1:13" x14ac:dyDescent="0.55000000000000004">
      <c r="A30" s="1" t="s">
        <v>96</v>
      </c>
      <c r="C30" s="7">
        <v>2184000</v>
      </c>
      <c r="D30" s="5"/>
      <c r="E30" s="7">
        <v>961500</v>
      </c>
      <c r="F30" s="5"/>
      <c r="G30" s="7">
        <v>950181</v>
      </c>
      <c r="H30" s="5"/>
      <c r="I30" s="10">
        <f t="shared" si="0"/>
        <v>1.1772230889235569E-2</v>
      </c>
      <c r="J30" s="5"/>
      <c r="K30" s="7">
        <v>2075195304000</v>
      </c>
      <c r="L30" s="5"/>
      <c r="M30" s="5" t="s">
        <v>158</v>
      </c>
    </row>
    <row r="31" spans="1:13" x14ac:dyDescent="0.55000000000000004">
      <c r="A31" s="1" t="s">
        <v>87</v>
      </c>
      <c r="C31" s="7">
        <v>290000</v>
      </c>
      <c r="D31" s="5"/>
      <c r="E31" s="7">
        <v>899350</v>
      </c>
      <c r="F31" s="5"/>
      <c r="G31" s="7">
        <v>899165</v>
      </c>
      <c r="H31" s="5"/>
      <c r="I31" s="10">
        <f t="shared" si="0"/>
        <v>2.0570411964196365E-4</v>
      </c>
      <c r="J31" s="5"/>
      <c r="K31" s="7">
        <v>260757850000</v>
      </c>
      <c r="L31" s="5"/>
      <c r="M31" s="5" t="s">
        <v>158</v>
      </c>
    </row>
    <row r="32" spans="1:13" x14ac:dyDescent="0.55000000000000004">
      <c r="A32" s="1" t="s">
        <v>90</v>
      </c>
      <c r="C32" s="7">
        <v>232900</v>
      </c>
      <c r="D32" s="5"/>
      <c r="E32" s="7">
        <v>884850</v>
      </c>
      <c r="F32" s="5"/>
      <c r="G32" s="7">
        <v>883590</v>
      </c>
      <c r="H32" s="5"/>
      <c r="I32" s="10">
        <f t="shared" si="0"/>
        <v>1.42397016443465E-3</v>
      </c>
      <c r="J32" s="5"/>
      <c r="K32" s="7">
        <v>205788111000</v>
      </c>
      <c r="L32" s="5"/>
      <c r="M32" s="5" t="s">
        <v>158</v>
      </c>
    </row>
    <row r="33" spans="1:13" x14ac:dyDescent="0.55000000000000004">
      <c r="A33" s="1" t="s">
        <v>78</v>
      </c>
      <c r="C33" s="7">
        <v>950000</v>
      </c>
      <c r="D33" s="5"/>
      <c r="E33" s="7">
        <v>1000000</v>
      </c>
      <c r="F33" s="5"/>
      <c r="G33" s="7">
        <v>951826</v>
      </c>
      <c r="H33" s="5"/>
      <c r="I33" s="10">
        <f t="shared" si="0"/>
        <v>4.8174000000000002E-2</v>
      </c>
      <c r="J33" s="5"/>
      <c r="K33" s="7">
        <v>904234700000</v>
      </c>
      <c r="L33" s="5"/>
      <c r="M33" s="5" t="s">
        <v>158</v>
      </c>
    </row>
    <row r="34" spans="1:13" x14ac:dyDescent="0.55000000000000004">
      <c r="A34" s="1" t="s">
        <v>84</v>
      </c>
      <c r="C34" s="7">
        <v>1202183</v>
      </c>
      <c r="D34" s="5"/>
      <c r="E34" s="7">
        <v>860000</v>
      </c>
      <c r="F34" s="5"/>
      <c r="G34" s="7">
        <v>854491</v>
      </c>
      <c r="H34" s="5"/>
      <c r="I34" s="10">
        <f t="shared" si="0"/>
        <v>6.4058139534883722E-3</v>
      </c>
      <c r="J34" s="5"/>
      <c r="K34" s="7">
        <v>1027254553853</v>
      </c>
      <c r="L34" s="5"/>
      <c r="M34" s="5" t="s">
        <v>158</v>
      </c>
    </row>
    <row r="35" spans="1:13" x14ac:dyDescent="0.55000000000000004">
      <c r="A35" s="1" t="s">
        <v>99</v>
      </c>
      <c r="C35" s="7">
        <v>100000</v>
      </c>
      <c r="D35" s="5"/>
      <c r="E35" s="7">
        <v>938420</v>
      </c>
      <c r="F35" s="5"/>
      <c r="G35" s="7">
        <v>938010</v>
      </c>
      <c r="H35" s="5"/>
      <c r="I35" s="10">
        <f t="shared" si="0"/>
        <v>4.3690458430127235E-4</v>
      </c>
      <c r="J35" s="5"/>
      <c r="K35" s="7">
        <v>93801000000</v>
      </c>
      <c r="L35" s="5"/>
      <c r="M35" s="5" t="s">
        <v>158</v>
      </c>
    </row>
    <row r="36" spans="1:13" x14ac:dyDescent="0.55000000000000004">
      <c r="A36" s="1" t="s">
        <v>93</v>
      </c>
      <c r="C36" s="7">
        <v>822700</v>
      </c>
      <c r="D36" s="5"/>
      <c r="E36" s="7">
        <v>847000</v>
      </c>
      <c r="F36" s="5"/>
      <c r="G36" s="7">
        <v>847486</v>
      </c>
      <c r="H36" s="5"/>
      <c r="I36" s="10">
        <f t="shared" si="0"/>
        <v>-5.7378984651711921E-4</v>
      </c>
      <c r="J36" s="5"/>
      <c r="K36" s="7">
        <v>697226732200</v>
      </c>
      <c r="L36" s="5"/>
      <c r="M36" s="5" t="s">
        <v>158</v>
      </c>
    </row>
    <row r="37" spans="1:13" x14ac:dyDescent="0.55000000000000004">
      <c r="A37" s="1" t="s">
        <v>111</v>
      </c>
      <c r="C37" s="7">
        <v>848262</v>
      </c>
      <c r="D37" s="5"/>
      <c r="E37" s="7">
        <v>827550</v>
      </c>
      <c r="F37" s="5"/>
      <c r="G37" s="7">
        <v>836758</v>
      </c>
      <c r="H37" s="5"/>
      <c r="I37" s="10">
        <f t="shared" si="0"/>
        <v>-1.1126820131714095E-2</v>
      </c>
      <c r="J37" s="5"/>
      <c r="K37" s="7">
        <v>709790014596</v>
      </c>
      <c r="L37" s="5"/>
      <c r="M37" s="5" t="s">
        <v>158</v>
      </c>
    </row>
    <row r="38" spans="1:13" x14ac:dyDescent="0.55000000000000004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</sheetData>
  <mergeCells count="11">
    <mergeCell ref="A4:M4"/>
    <mergeCell ref="A3:M3"/>
    <mergeCell ref="A2:M2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"/>
  <sheetViews>
    <sheetView rightToLeft="1" workbookViewId="0">
      <selection activeCell="S8" sqref="S8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 x14ac:dyDescent="0.55000000000000004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 x14ac:dyDescent="0.55000000000000004">
      <c r="A6" s="19" t="s">
        <v>120</v>
      </c>
      <c r="C6" s="18" t="s">
        <v>121</v>
      </c>
      <c r="D6" s="18" t="s">
        <v>121</v>
      </c>
      <c r="E6" s="18" t="s">
        <v>121</v>
      </c>
      <c r="F6" s="18" t="s">
        <v>121</v>
      </c>
      <c r="G6" s="18" t="s">
        <v>121</v>
      </c>
      <c r="H6" s="18" t="s">
        <v>121</v>
      </c>
      <c r="I6" s="18" t="s">
        <v>121</v>
      </c>
      <c r="K6" s="18" t="s">
        <v>159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19" ht="24.75" x14ac:dyDescent="0.55000000000000004">
      <c r="A7" s="18" t="s">
        <v>120</v>
      </c>
      <c r="C7" s="18" t="s">
        <v>122</v>
      </c>
      <c r="E7" s="18" t="s">
        <v>123</v>
      </c>
      <c r="G7" s="18" t="s">
        <v>124</v>
      </c>
      <c r="I7" s="18" t="s">
        <v>21</v>
      </c>
      <c r="K7" s="18" t="s">
        <v>125</v>
      </c>
      <c r="M7" s="18" t="s">
        <v>126</v>
      </c>
      <c r="O7" s="18" t="s">
        <v>127</v>
      </c>
      <c r="Q7" s="18" t="s">
        <v>125</v>
      </c>
      <c r="S7" s="18" t="s">
        <v>119</v>
      </c>
    </row>
    <row r="8" spans="1:19" x14ac:dyDescent="0.55000000000000004">
      <c r="A8" s="1" t="s">
        <v>128</v>
      </c>
      <c r="C8" s="1" t="s">
        <v>129</v>
      </c>
      <c r="E8" s="1" t="s">
        <v>130</v>
      </c>
      <c r="G8" s="1" t="s">
        <v>131</v>
      </c>
      <c r="I8" s="7">
        <v>8</v>
      </c>
      <c r="K8" s="4">
        <v>8524580181</v>
      </c>
      <c r="M8" s="4">
        <v>1703481397475</v>
      </c>
      <c r="O8" s="4">
        <v>1707400050000</v>
      </c>
      <c r="Q8" s="4">
        <v>4605927656</v>
      </c>
      <c r="S8" s="13">
        <v>4.1099643914809268E-4</v>
      </c>
    </row>
    <row r="9" spans="1:19" ht="24.75" thickBot="1" x14ac:dyDescent="0.6">
      <c r="K9" s="12">
        <f>SUM(K8)</f>
        <v>8524580181</v>
      </c>
      <c r="M9" s="12">
        <f>SUM(M8)</f>
        <v>1703481397475</v>
      </c>
      <c r="O9" s="12">
        <f>SUM(O8)</f>
        <v>1707400050000</v>
      </c>
      <c r="Q9" s="12">
        <f>SUM(Q8)</f>
        <v>4605927656</v>
      </c>
      <c r="S9" s="14">
        <f>SUM(S8)</f>
        <v>4.1099643914809268E-4</v>
      </c>
    </row>
    <row r="10" spans="1:19" ht="24.75" thickTop="1" x14ac:dyDescent="0.55000000000000004"/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19"/>
  <sheetViews>
    <sheetView rightToLeft="1" workbookViewId="0">
      <selection activeCell="G20" sqref="G20"/>
    </sheetView>
  </sheetViews>
  <sheetFormatPr defaultRowHeight="24" x14ac:dyDescent="0.55000000000000004"/>
  <cols>
    <col min="1" max="1" width="33.28515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 x14ac:dyDescent="0.55000000000000004">
      <c r="A3" s="19" t="s">
        <v>132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 x14ac:dyDescent="0.55000000000000004">
      <c r="A6" s="18" t="s">
        <v>133</v>
      </c>
      <c r="B6" s="18" t="s">
        <v>133</v>
      </c>
      <c r="C6" s="18" t="s">
        <v>133</v>
      </c>
      <c r="D6" s="18" t="s">
        <v>133</v>
      </c>
      <c r="E6" s="18" t="s">
        <v>133</v>
      </c>
      <c r="F6" s="18" t="s">
        <v>133</v>
      </c>
      <c r="G6" s="18" t="s">
        <v>133</v>
      </c>
      <c r="I6" s="18" t="s">
        <v>134</v>
      </c>
      <c r="J6" s="18" t="s">
        <v>134</v>
      </c>
      <c r="K6" s="18" t="s">
        <v>134</v>
      </c>
      <c r="L6" s="18" t="s">
        <v>134</v>
      </c>
      <c r="M6" s="18" t="s">
        <v>134</v>
      </c>
      <c r="O6" s="18" t="s">
        <v>135</v>
      </c>
      <c r="P6" s="18" t="s">
        <v>135</v>
      </c>
      <c r="Q6" s="18" t="s">
        <v>135</v>
      </c>
      <c r="R6" s="18" t="s">
        <v>135</v>
      </c>
      <c r="S6" s="18" t="s">
        <v>135</v>
      </c>
    </row>
    <row r="7" spans="1:19" ht="24.75" x14ac:dyDescent="0.55000000000000004">
      <c r="A7" s="18" t="s">
        <v>136</v>
      </c>
      <c r="C7" s="18" t="s">
        <v>137</v>
      </c>
      <c r="E7" s="18" t="s">
        <v>20</v>
      </c>
      <c r="G7" s="18" t="s">
        <v>21</v>
      </c>
      <c r="I7" s="18" t="s">
        <v>138</v>
      </c>
      <c r="K7" s="18" t="s">
        <v>139</v>
      </c>
      <c r="M7" s="18" t="s">
        <v>140</v>
      </c>
      <c r="O7" s="18" t="s">
        <v>138</v>
      </c>
      <c r="Q7" s="18" t="s">
        <v>139</v>
      </c>
      <c r="S7" s="18" t="s">
        <v>140</v>
      </c>
    </row>
    <row r="8" spans="1:19" x14ac:dyDescent="0.55000000000000004">
      <c r="A8" s="1" t="s">
        <v>102</v>
      </c>
      <c r="C8" s="5" t="s">
        <v>160</v>
      </c>
      <c r="E8" s="5" t="s">
        <v>104</v>
      </c>
      <c r="F8" s="5"/>
      <c r="G8" s="7">
        <v>17</v>
      </c>
      <c r="H8" s="5"/>
      <c r="I8" s="7">
        <v>13512484167</v>
      </c>
      <c r="J8" s="5"/>
      <c r="K8" s="7">
        <v>0</v>
      </c>
      <c r="L8" s="5"/>
      <c r="M8" s="7">
        <v>13512484167</v>
      </c>
      <c r="N8" s="5"/>
      <c r="O8" s="7">
        <v>40333640841</v>
      </c>
      <c r="P8" s="5"/>
      <c r="Q8" s="7">
        <v>0</v>
      </c>
      <c r="R8" s="5"/>
      <c r="S8" s="7">
        <v>40333640841</v>
      </c>
    </row>
    <row r="9" spans="1:19" x14ac:dyDescent="0.55000000000000004">
      <c r="A9" s="1" t="s">
        <v>72</v>
      </c>
      <c r="C9" s="5" t="s">
        <v>160</v>
      </c>
      <c r="E9" s="5" t="s">
        <v>74</v>
      </c>
      <c r="F9" s="5"/>
      <c r="G9" s="7">
        <v>18</v>
      </c>
      <c r="H9" s="5"/>
      <c r="I9" s="7">
        <v>1915672972</v>
      </c>
      <c r="J9" s="5"/>
      <c r="K9" s="7">
        <v>0</v>
      </c>
      <c r="L9" s="5"/>
      <c r="M9" s="7">
        <v>1915672972</v>
      </c>
      <c r="N9" s="5"/>
      <c r="O9" s="7">
        <v>3938065706</v>
      </c>
      <c r="P9" s="5"/>
      <c r="Q9" s="7">
        <v>0</v>
      </c>
      <c r="R9" s="5"/>
      <c r="S9" s="7">
        <v>3938065706</v>
      </c>
    </row>
    <row r="10" spans="1:19" x14ac:dyDescent="0.55000000000000004">
      <c r="A10" s="1" t="s">
        <v>75</v>
      </c>
      <c r="C10" s="5" t="s">
        <v>160</v>
      </c>
      <c r="E10" s="5" t="s">
        <v>77</v>
      </c>
      <c r="F10" s="5"/>
      <c r="G10" s="7">
        <v>21</v>
      </c>
      <c r="H10" s="5"/>
      <c r="I10" s="7">
        <v>3411385131</v>
      </c>
      <c r="J10" s="5"/>
      <c r="K10" s="7">
        <v>0</v>
      </c>
      <c r="L10" s="5"/>
      <c r="M10" s="7">
        <v>3411385131</v>
      </c>
      <c r="N10" s="5"/>
      <c r="O10" s="7">
        <v>7029834227</v>
      </c>
      <c r="P10" s="5"/>
      <c r="Q10" s="7">
        <v>0</v>
      </c>
      <c r="R10" s="5"/>
      <c r="S10" s="7">
        <v>7029834227</v>
      </c>
    </row>
    <row r="11" spans="1:19" x14ac:dyDescent="0.55000000000000004">
      <c r="A11" s="1" t="s">
        <v>99</v>
      </c>
      <c r="C11" s="5" t="s">
        <v>160</v>
      </c>
      <c r="E11" s="5" t="s">
        <v>101</v>
      </c>
      <c r="F11" s="5"/>
      <c r="G11" s="7">
        <v>18</v>
      </c>
      <c r="H11" s="5"/>
      <c r="I11" s="7">
        <v>1401780822</v>
      </c>
      <c r="J11" s="5"/>
      <c r="K11" s="7">
        <v>0</v>
      </c>
      <c r="L11" s="5"/>
      <c r="M11" s="7">
        <v>1401780822</v>
      </c>
      <c r="N11" s="5"/>
      <c r="O11" s="7">
        <v>2131249315</v>
      </c>
      <c r="P11" s="5"/>
      <c r="Q11" s="7">
        <v>0</v>
      </c>
      <c r="R11" s="5"/>
      <c r="S11" s="7">
        <v>2131249315</v>
      </c>
    </row>
    <row r="12" spans="1:19" x14ac:dyDescent="0.55000000000000004">
      <c r="A12" s="1" t="s">
        <v>78</v>
      </c>
      <c r="C12" s="5" t="s">
        <v>160</v>
      </c>
      <c r="E12" s="5" t="s">
        <v>80</v>
      </c>
      <c r="F12" s="5"/>
      <c r="G12" s="7">
        <v>18</v>
      </c>
      <c r="H12" s="5"/>
      <c r="I12" s="7">
        <v>14179897635</v>
      </c>
      <c r="J12" s="5"/>
      <c r="K12" s="7">
        <v>0</v>
      </c>
      <c r="L12" s="5"/>
      <c r="M12" s="7">
        <v>14179897635</v>
      </c>
      <c r="N12" s="5"/>
      <c r="O12" s="7">
        <v>73721068267</v>
      </c>
      <c r="P12" s="5"/>
      <c r="Q12" s="7">
        <v>0</v>
      </c>
      <c r="R12" s="5"/>
      <c r="S12" s="7">
        <v>73721068267</v>
      </c>
    </row>
    <row r="13" spans="1:19" x14ac:dyDescent="0.55000000000000004">
      <c r="A13" s="1" t="s">
        <v>96</v>
      </c>
      <c r="C13" s="5" t="s">
        <v>160</v>
      </c>
      <c r="E13" s="5" t="s">
        <v>98</v>
      </c>
      <c r="F13" s="5"/>
      <c r="G13" s="7">
        <v>18</v>
      </c>
      <c r="H13" s="5"/>
      <c r="I13" s="7">
        <v>33709620661</v>
      </c>
      <c r="J13" s="5"/>
      <c r="K13" s="7">
        <v>0</v>
      </c>
      <c r="L13" s="5"/>
      <c r="M13" s="7">
        <v>33709620661</v>
      </c>
      <c r="N13" s="5"/>
      <c r="O13" s="7">
        <v>98268523332</v>
      </c>
      <c r="P13" s="5"/>
      <c r="Q13" s="7">
        <v>0</v>
      </c>
      <c r="R13" s="5"/>
      <c r="S13" s="7">
        <v>98268523332</v>
      </c>
    </row>
    <row r="14" spans="1:19" x14ac:dyDescent="0.55000000000000004">
      <c r="A14" s="1" t="s">
        <v>128</v>
      </c>
      <c r="C14" s="7">
        <v>17</v>
      </c>
      <c r="E14" s="5" t="s">
        <v>160</v>
      </c>
      <c r="F14" s="5"/>
      <c r="G14" s="7">
        <v>8</v>
      </c>
      <c r="H14" s="5"/>
      <c r="I14" s="7">
        <v>805695</v>
      </c>
      <c r="J14" s="5"/>
      <c r="K14" s="7">
        <v>0</v>
      </c>
      <c r="L14" s="5"/>
      <c r="M14" s="7">
        <v>805695</v>
      </c>
      <c r="N14" s="5"/>
      <c r="O14" s="7">
        <v>2076548</v>
      </c>
      <c r="P14" s="5"/>
      <c r="Q14" s="7">
        <v>0</v>
      </c>
      <c r="R14" s="5"/>
      <c r="S14" s="7">
        <v>2076548</v>
      </c>
    </row>
    <row r="15" spans="1:19" ht="24.75" thickBot="1" x14ac:dyDescent="0.6">
      <c r="C15" s="5"/>
      <c r="E15" s="5"/>
      <c r="F15" s="5"/>
      <c r="G15" s="5"/>
      <c r="H15" s="5"/>
      <c r="I15" s="15">
        <f>SUM(I8:I14)</f>
        <v>68131647083</v>
      </c>
      <c r="J15" s="5"/>
      <c r="K15" s="15">
        <f>SUM(K8:K14)</f>
        <v>0</v>
      </c>
      <c r="L15" s="5"/>
      <c r="M15" s="15">
        <f>SUM(M8:M14)</f>
        <v>68131647083</v>
      </c>
      <c r="N15" s="5"/>
      <c r="O15" s="15">
        <f>SUM(O8:O14)</f>
        <v>225424458236</v>
      </c>
      <c r="P15" s="5"/>
      <c r="Q15" s="15">
        <f>SUM(Q8:Q14)</f>
        <v>0</v>
      </c>
      <c r="R15" s="5"/>
      <c r="S15" s="15">
        <f>SUM(S8:S14)</f>
        <v>225424458236</v>
      </c>
    </row>
    <row r="16" spans="1:19" ht="24.75" thickTop="1" x14ac:dyDescent="0.55000000000000004">
      <c r="E16" s="5"/>
      <c r="F16" s="5"/>
      <c r="G16" s="5"/>
      <c r="H16" s="5"/>
      <c r="I16" s="5"/>
      <c r="J16" s="5"/>
      <c r="K16" s="5"/>
      <c r="L16" s="5"/>
      <c r="M16" s="4"/>
      <c r="N16" s="4"/>
      <c r="O16" s="4"/>
      <c r="P16" s="4"/>
      <c r="Q16" s="4"/>
      <c r="R16" s="4"/>
      <c r="S16" s="4"/>
    </row>
    <row r="17" spans="13:20" x14ac:dyDescent="0.55000000000000004">
      <c r="M17" s="4"/>
      <c r="S17" s="4"/>
    </row>
    <row r="19" spans="13:20" x14ac:dyDescent="0.55000000000000004">
      <c r="M19" s="4"/>
      <c r="N19" s="4"/>
      <c r="O19" s="4"/>
      <c r="P19" s="4"/>
      <c r="Q19" s="4"/>
      <c r="R19" s="4"/>
      <c r="S19" s="4"/>
      <c r="T19" s="4">
        <f>SUM(T14)</f>
        <v>0</v>
      </c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3"/>
  <sheetViews>
    <sheetView rightToLeft="1" workbookViewId="0">
      <selection activeCell="G45" sqref="G45"/>
    </sheetView>
  </sheetViews>
  <sheetFormatPr defaultRowHeight="24" x14ac:dyDescent="0.55000000000000004"/>
  <cols>
    <col min="1" max="1" width="33.285156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0.8554687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 x14ac:dyDescent="0.55000000000000004">
      <c r="A3" s="19" t="s">
        <v>132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 x14ac:dyDescent="0.55000000000000004">
      <c r="A6" s="19" t="s">
        <v>3</v>
      </c>
      <c r="C6" s="18" t="s">
        <v>134</v>
      </c>
      <c r="D6" s="18" t="s">
        <v>134</v>
      </c>
      <c r="E6" s="18" t="s">
        <v>134</v>
      </c>
      <c r="F6" s="18" t="s">
        <v>134</v>
      </c>
      <c r="G6" s="18" t="s">
        <v>134</v>
      </c>
      <c r="H6" s="18" t="s">
        <v>134</v>
      </c>
      <c r="I6" s="18" t="s">
        <v>134</v>
      </c>
      <c r="K6" s="18" t="s">
        <v>135</v>
      </c>
      <c r="L6" s="18" t="s">
        <v>135</v>
      </c>
      <c r="M6" s="18" t="s">
        <v>135</v>
      </c>
      <c r="N6" s="18" t="s">
        <v>135</v>
      </c>
      <c r="O6" s="18" t="s">
        <v>135</v>
      </c>
      <c r="P6" s="18" t="s">
        <v>135</v>
      </c>
      <c r="Q6" s="18" t="s">
        <v>135</v>
      </c>
    </row>
    <row r="7" spans="1:17" ht="24.75" x14ac:dyDescent="0.55000000000000004">
      <c r="A7" s="18" t="s">
        <v>3</v>
      </c>
      <c r="C7" s="18" t="s">
        <v>7</v>
      </c>
      <c r="E7" s="18" t="s">
        <v>142</v>
      </c>
      <c r="G7" s="18" t="s">
        <v>143</v>
      </c>
      <c r="I7" s="18" t="s">
        <v>144</v>
      </c>
      <c r="K7" s="18" t="s">
        <v>7</v>
      </c>
      <c r="M7" s="18" t="s">
        <v>142</v>
      </c>
      <c r="O7" s="18" t="s">
        <v>143</v>
      </c>
      <c r="Q7" s="18" t="s">
        <v>144</v>
      </c>
    </row>
    <row r="8" spans="1:17" x14ac:dyDescent="0.55000000000000004">
      <c r="A8" s="1" t="s">
        <v>75</v>
      </c>
      <c r="C8" s="8">
        <v>212121</v>
      </c>
      <c r="D8" s="8"/>
      <c r="E8" s="8">
        <v>210199276018</v>
      </c>
      <c r="F8" s="8"/>
      <c r="G8" s="8">
        <v>210107434629</v>
      </c>
      <c r="H8" s="8"/>
      <c r="I8" s="8">
        <f>E8-G8</f>
        <v>91841389</v>
      </c>
      <c r="J8" s="8"/>
      <c r="K8" s="8">
        <v>212121</v>
      </c>
      <c r="L8" s="8"/>
      <c r="M8" s="8">
        <v>210199276018</v>
      </c>
      <c r="N8" s="8"/>
      <c r="O8" s="8">
        <v>210009852498</v>
      </c>
      <c r="P8" s="8"/>
      <c r="Q8" s="8">
        <f>M8-O8</f>
        <v>189423520</v>
      </c>
    </row>
    <row r="9" spans="1:17" x14ac:dyDescent="0.55000000000000004">
      <c r="A9" s="1" t="s">
        <v>42</v>
      </c>
      <c r="C9" s="8">
        <v>7900</v>
      </c>
      <c r="D9" s="8"/>
      <c r="E9" s="8">
        <v>6451548631</v>
      </c>
      <c r="F9" s="8"/>
      <c r="G9" s="8">
        <v>6349978177</v>
      </c>
      <c r="H9" s="8"/>
      <c r="I9" s="8">
        <f t="shared" ref="I9:I39" si="0">E9-G9</f>
        <v>101570454</v>
      </c>
      <c r="J9" s="8"/>
      <c r="K9" s="8">
        <v>7900</v>
      </c>
      <c r="L9" s="8"/>
      <c r="M9" s="8">
        <v>6451548631</v>
      </c>
      <c r="N9" s="8"/>
      <c r="O9" s="8">
        <v>6166025120</v>
      </c>
      <c r="P9" s="8"/>
      <c r="Q9" s="8">
        <f t="shared" ref="Q9:Q39" si="1">M9-O9</f>
        <v>285523511</v>
      </c>
    </row>
    <row r="10" spans="1:17" x14ac:dyDescent="0.55000000000000004">
      <c r="A10" s="1" t="s">
        <v>45</v>
      </c>
      <c r="C10" s="8">
        <v>88700</v>
      </c>
      <c r="D10" s="8"/>
      <c r="E10" s="8">
        <v>71297654739</v>
      </c>
      <c r="F10" s="8"/>
      <c r="G10" s="8">
        <v>70333736643</v>
      </c>
      <c r="H10" s="8"/>
      <c r="I10" s="8">
        <f t="shared" si="0"/>
        <v>963918096</v>
      </c>
      <c r="J10" s="8"/>
      <c r="K10" s="8">
        <v>88700</v>
      </c>
      <c r="L10" s="8"/>
      <c r="M10" s="8">
        <v>71297654739</v>
      </c>
      <c r="N10" s="8"/>
      <c r="O10" s="8">
        <v>68217283163</v>
      </c>
      <c r="P10" s="8"/>
      <c r="Q10" s="8">
        <f t="shared" si="1"/>
        <v>3080371576</v>
      </c>
    </row>
    <row r="11" spans="1:17" x14ac:dyDescent="0.55000000000000004">
      <c r="A11" s="1" t="s">
        <v>49</v>
      </c>
      <c r="C11" s="8">
        <v>151210</v>
      </c>
      <c r="D11" s="8"/>
      <c r="E11" s="8">
        <v>143345221693</v>
      </c>
      <c r="F11" s="8"/>
      <c r="G11" s="8">
        <v>141123057776</v>
      </c>
      <c r="H11" s="8"/>
      <c r="I11" s="8">
        <f t="shared" si="0"/>
        <v>2222163917</v>
      </c>
      <c r="J11" s="8"/>
      <c r="K11" s="8">
        <v>151210</v>
      </c>
      <c r="L11" s="8"/>
      <c r="M11" s="8">
        <v>143345221693</v>
      </c>
      <c r="N11" s="8"/>
      <c r="O11" s="8">
        <v>136249553757</v>
      </c>
      <c r="P11" s="8"/>
      <c r="Q11" s="8">
        <f t="shared" si="1"/>
        <v>7095667936</v>
      </c>
    </row>
    <row r="12" spans="1:17" x14ac:dyDescent="0.55000000000000004">
      <c r="A12" s="1" t="s">
        <v>72</v>
      </c>
      <c r="C12" s="8">
        <v>130000</v>
      </c>
      <c r="D12" s="8"/>
      <c r="E12" s="8">
        <v>123048356847</v>
      </c>
      <c r="F12" s="8"/>
      <c r="G12" s="8">
        <v>122815024640</v>
      </c>
      <c r="H12" s="8"/>
      <c r="I12" s="8">
        <f t="shared" si="0"/>
        <v>233332207</v>
      </c>
      <c r="J12" s="8"/>
      <c r="K12" s="8">
        <v>130000</v>
      </c>
      <c r="L12" s="8"/>
      <c r="M12" s="8">
        <v>123048356847</v>
      </c>
      <c r="N12" s="8"/>
      <c r="O12" s="8">
        <v>122618381587</v>
      </c>
      <c r="P12" s="8"/>
      <c r="Q12" s="8">
        <f t="shared" si="1"/>
        <v>429975260</v>
      </c>
    </row>
    <row r="13" spans="1:17" x14ac:dyDescent="0.55000000000000004">
      <c r="A13" s="1" t="s">
        <v>57</v>
      </c>
      <c r="C13" s="8">
        <v>400</v>
      </c>
      <c r="D13" s="8"/>
      <c r="E13" s="8">
        <v>350061305</v>
      </c>
      <c r="F13" s="8"/>
      <c r="G13" s="8">
        <v>347113530</v>
      </c>
      <c r="H13" s="8"/>
      <c r="I13" s="8">
        <f t="shared" si="0"/>
        <v>2947775</v>
      </c>
      <c r="J13" s="8"/>
      <c r="K13" s="8">
        <v>400</v>
      </c>
      <c r="L13" s="8"/>
      <c r="M13" s="8">
        <v>350061305</v>
      </c>
      <c r="N13" s="8"/>
      <c r="O13" s="8">
        <v>337261710</v>
      </c>
      <c r="P13" s="8"/>
      <c r="Q13" s="8">
        <f t="shared" si="1"/>
        <v>12799595</v>
      </c>
    </row>
    <row r="14" spans="1:17" x14ac:dyDescent="0.55000000000000004">
      <c r="A14" s="1" t="s">
        <v>66</v>
      </c>
      <c r="C14" s="8">
        <v>276232</v>
      </c>
      <c r="D14" s="8"/>
      <c r="E14" s="8">
        <v>233392441597</v>
      </c>
      <c r="F14" s="8"/>
      <c r="G14" s="8">
        <v>234949197512</v>
      </c>
      <c r="H14" s="8"/>
      <c r="I14" s="8">
        <f t="shared" si="0"/>
        <v>-1556755915</v>
      </c>
      <c r="J14" s="8"/>
      <c r="K14" s="8">
        <v>276232</v>
      </c>
      <c r="L14" s="8"/>
      <c r="M14" s="8">
        <v>233392441597</v>
      </c>
      <c r="N14" s="8"/>
      <c r="O14" s="8">
        <v>222525782220</v>
      </c>
      <c r="P14" s="8"/>
      <c r="Q14" s="8">
        <f t="shared" si="1"/>
        <v>10866659377</v>
      </c>
    </row>
    <row r="15" spans="1:17" x14ac:dyDescent="0.55000000000000004">
      <c r="A15" s="1" t="s">
        <v>52</v>
      </c>
      <c r="C15" s="8">
        <v>20100</v>
      </c>
      <c r="D15" s="8"/>
      <c r="E15" s="8">
        <v>18068120200</v>
      </c>
      <c r="F15" s="8"/>
      <c r="G15" s="8">
        <v>17787063233</v>
      </c>
      <c r="H15" s="8"/>
      <c r="I15" s="8">
        <f t="shared" si="0"/>
        <v>281056967</v>
      </c>
      <c r="J15" s="8"/>
      <c r="K15" s="8">
        <v>20100</v>
      </c>
      <c r="L15" s="8"/>
      <c r="M15" s="8">
        <v>18068120200</v>
      </c>
      <c r="N15" s="8"/>
      <c r="O15" s="8">
        <v>17213027389</v>
      </c>
      <c r="P15" s="8"/>
      <c r="Q15" s="8">
        <f t="shared" si="1"/>
        <v>855092811</v>
      </c>
    </row>
    <row r="16" spans="1:17" x14ac:dyDescent="0.55000000000000004">
      <c r="A16" s="1" t="s">
        <v>69</v>
      </c>
      <c r="C16" s="8">
        <v>20000</v>
      </c>
      <c r="D16" s="8"/>
      <c r="E16" s="8">
        <v>17711349406</v>
      </c>
      <c r="F16" s="8"/>
      <c r="G16" s="8">
        <v>17437450293</v>
      </c>
      <c r="H16" s="8"/>
      <c r="I16" s="8">
        <f t="shared" si="0"/>
        <v>273899113</v>
      </c>
      <c r="J16" s="8"/>
      <c r="K16" s="8">
        <v>20000</v>
      </c>
      <c r="L16" s="8"/>
      <c r="M16" s="8">
        <v>17711349406</v>
      </c>
      <c r="N16" s="8"/>
      <c r="O16" s="8">
        <v>16868996152</v>
      </c>
      <c r="P16" s="8"/>
      <c r="Q16" s="8">
        <f t="shared" si="1"/>
        <v>842353254</v>
      </c>
    </row>
    <row r="17" spans="1:17" x14ac:dyDescent="0.55000000000000004">
      <c r="A17" s="1" t="s">
        <v>30</v>
      </c>
      <c r="C17" s="8">
        <v>475627</v>
      </c>
      <c r="D17" s="8"/>
      <c r="E17" s="8">
        <v>384034761346</v>
      </c>
      <c r="F17" s="8"/>
      <c r="G17" s="8">
        <v>382747337231</v>
      </c>
      <c r="H17" s="8"/>
      <c r="I17" s="8">
        <f t="shared" si="0"/>
        <v>1287424115</v>
      </c>
      <c r="J17" s="8"/>
      <c r="K17" s="8">
        <v>475627</v>
      </c>
      <c r="L17" s="8"/>
      <c r="M17" s="8">
        <v>384034761346</v>
      </c>
      <c r="N17" s="8"/>
      <c r="O17" s="8">
        <v>370412363692</v>
      </c>
      <c r="P17" s="8"/>
      <c r="Q17" s="8">
        <f t="shared" si="1"/>
        <v>13622397654</v>
      </c>
    </row>
    <row r="18" spans="1:17" x14ac:dyDescent="0.55000000000000004">
      <c r="A18" s="1" t="s">
        <v>33</v>
      </c>
      <c r="C18" s="8">
        <v>793279</v>
      </c>
      <c r="D18" s="8"/>
      <c r="E18" s="8">
        <v>638149052598</v>
      </c>
      <c r="F18" s="8"/>
      <c r="G18" s="8">
        <v>628163224744</v>
      </c>
      <c r="H18" s="8"/>
      <c r="I18" s="8">
        <f t="shared" si="0"/>
        <v>9985827854</v>
      </c>
      <c r="J18" s="8"/>
      <c r="K18" s="8">
        <v>793279</v>
      </c>
      <c r="L18" s="8"/>
      <c r="M18" s="8">
        <v>638149052598</v>
      </c>
      <c r="N18" s="8"/>
      <c r="O18" s="8">
        <v>608765508588</v>
      </c>
      <c r="P18" s="8"/>
      <c r="Q18" s="8">
        <f t="shared" si="1"/>
        <v>29383544010</v>
      </c>
    </row>
    <row r="19" spans="1:17" x14ac:dyDescent="0.55000000000000004">
      <c r="A19" s="1" t="s">
        <v>36</v>
      </c>
      <c r="C19" s="8">
        <v>15000</v>
      </c>
      <c r="D19" s="8"/>
      <c r="E19" s="8">
        <v>11737729929</v>
      </c>
      <c r="F19" s="8"/>
      <c r="G19" s="8">
        <v>11553318992</v>
      </c>
      <c r="H19" s="8"/>
      <c r="I19" s="8">
        <f t="shared" si="0"/>
        <v>184410937</v>
      </c>
      <c r="J19" s="8"/>
      <c r="K19" s="8">
        <v>15000</v>
      </c>
      <c r="L19" s="8"/>
      <c r="M19" s="8">
        <v>11737729929</v>
      </c>
      <c r="N19" s="8"/>
      <c r="O19" s="8">
        <v>11203370179</v>
      </c>
      <c r="P19" s="8"/>
      <c r="Q19" s="8">
        <f t="shared" si="1"/>
        <v>534359750</v>
      </c>
    </row>
    <row r="20" spans="1:17" x14ac:dyDescent="0.55000000000000004">
      <c r="A20" s="1" t="s">
        <v>105</v>
      </c>
      <c r="C20" s="8">
        <v>175200</v>
      </c>
      <c r="D20" s="8"/>
      <c r="E20" s="8">
        <v>119574868121</v>
      </c>
      <c r="F20" s="8"/>
      <c r="G20" s="8">
        <v>119055803164</v>
      </c>
      <c r="H20" s="8"/>
      <c r="I20" s="8">
        <f t="shared" si="0"/>
        <v>519064957</v>
      </c>
      <c r="J20" s="8"/>
      <c r="K20" s="8">
        <v>175200</v>
      </c>
      <c r="L20" s="8"/>
      <c r="M20" s="8">
        <v>119574868121</v>
      </c>
      <c r="N20" s="8"/>
      <c r="O20" s="8">
        <v>119055803164</v>
      </c>
      <c r="P20" s="8"/>
      <c r="Q20" s="8">
        <f t="shared" si="1"/>
        <v>519064957</v>
      </c>
    </row>
    <row r="21" spans="1:17" x14ac:dyDescent="0.55000000000000004">
      <c r="A21" s="1" t="s">
        <v>55</v>
      </c>
      <c r="C21" s="8">
        <v>370800</v>
      </c>
      <c r="D21" s="8"/>
      <c r="E21" s="8">
        <v>244219920811</v>
      </c>
      <c r="F21" s="8"/>
      <c r="G21" s="8">
        <v>243082930428</v>
      </c>
      <c r="H21" s="8"/>
      <c r="I21" s="8">
        <f t="shared" si="0"/>
        <v>1136990383</v>
      </c>
      <c r="J21" s="8"/>
      <c r="K21" s="8">
        <v>370800</v>
      </c>
      <c r="L21" s="8"/>
      <c r="M21" s="8">
        <v>244219920811</v>
      </c>
      <c r="N21" s="8"/>
      <c r="O21" s="8">
        <v>243048905844</v>
      </c>
      <c r="P21" s="8"/>
      <c r="Q21" s="8">
        <f t="shared" si="1"/>
        <v>1171014967</v>
      </c>
    </row>
    <row r="22" spans="1:17" x14ac:dyDescent="0.55000000000000004">
      <c r="A22" s="1" t="s">
        <v>39</v>
      </c>
      <c r="C22" s="8">
        <v>346300</v>
      </c>
      <c r="D22" s="8"/>
      <c r="E22" s="8">
        <v>224416800214</v>
      </c>
      <c r="F22" s="8"/>
      <c r="G22" s="8">
        <v>223827195101</v>
      </c>
      <c r="H22" s="8"/>
      <c r="I22" s="8">
        <f t="shared" si="0"/>
        <v>589605113</v>
      </c>
      <c r="J22" s="8"/>
      <c r="K22" s="8">
        <v>346300</v>
      </c>
      <c r="L22" s="8"/>
      <c r="M22" s="8">
        <v>224416800214</v>
      </c>
      <c r="N22" s="8"/>
      <c r="O22" s="8">
        <v>219691075898</v>
      </c>
      <c r="P22" s="8"/>
      <c r="Q22" s="8">
        <f t="shared" si="1"/>
        <v>4725724316</v>
      </c>
    </row>
    <row r="23" spans="1:17" x14ac:dyDescent="0.55000000000000004">
      <c r="A23" s="1" t="s">
        <v>108</v>
      </c>
      <c r="C23" s="8">
        <v>173000</v>
      </c>
      <c r="D23" s="8"/>
      <c r="E23" s="8">
        <v>115803078341</v>
      </c>
      <c r="F23" s="8"/>
      <c r="G23" s="8">
        <v>115149009208</v>
      </c>
      <c r="H23" s="8"/>
      <c r="I23" s="8">
        <f t="shared" si="0"/>
        <v>654069133</v>
      </c>
      <c r="J23" s="8"/>
      <c r="K23" s="8">
        <v>173000</v>
      </c>
      <c r="L23" s="8"/>
      <c r="M23" s="8">
        <v>115803078341</v>
      </c>
      <c r="N23" s="8"/>
      <c r="O23" s="8">
        <v>115149009208</v>
      </c>
      <c r="P23" s="8"/>
      <c r="Q23" s="8">
        <f t="shared" si="1"/>
        <v>654069133</v>
      </c>
    </row>
    <row r="24" spans="1:17" x14ac:dyDescent="0.55000000000000004">
      <c r="A24" s="1" t="s">
        <v>109</v>
      </c>
      <c r="C24" s="8">
        <v>93900</v>
      </c>
      <c r="D24" s="8"/>
      <c r="E24" s="8">
        <v>65451478244</v>
      </c>
      <c r="F24" s="8"/>
      <c r="G24" s="8">
        <v>65156406727</v>
      </c>
      <c r="H24" s="8"/>
      <c r="I24" s="8">
        <f t="shared" si="0"/>
        <v>295071517</v>
      </c>
      <c r="J24" s="8"/>
      <c r="K24" s="8">
        <v>93900</v>
      </c>
      <c r="L24" s="8"/>
      <c r="M24" s="8">
        <v>65451478244</v>
      </c>
      <c r="N24" s="8"/>
      <c r="O24" s="8">
        <v>65156406727</v>
      </c>
      <c r="P24" s="8"/>
      <c r="Q24" s="8">
        <f t="shared" si="1"/>
        <v>295071517</v>
      </c>
    </row>
    <row r="25" spans="1:17" x14ac:dyDescent="0.55000000000000004">
      <c r="A25" s="1" t="s">
        <v>47</v>
      </c>
      <c r="C25" s="8">
        <v>368600</v>
      </c>
      <c r="D25" s="8"/>
      <c r="E25" s="8">
        <v>230325368151</v>
      </c>
      <c r="F25" s="8"/>
      <c r="G25" s="8">
        <v>229309307421</v>
      </c>
      <c r="H25" s="8"/>
      <c r="I25" s="8">
        <f t="shared" si="0"/>
        <v>1016060730</v>
      </c>
      <c r="J25" s="8"/>
      <c r="K25" s="8">
        <v>368600</v>
      </c>
      <c r="L25" s="8"/>
      <c r="M25" s="8">
        <v>230325368151</v>
      </c>
      <c r="N25" s="8"/>
      <c r="O25" s="8">
        <v>229278009737</v>
      </c>
      <c r="P25" s="8"/>
      <c r="Q25" s="8">
        <f t="shared" si="1"/>
        <v>1047358414</v>
      </c>
    </row>
    <row r="26" spans="1:17" x14ac:dyDescent="0.55000000000000004">
      <c r="A26" s="1" t="s">
        <v>60</v>
      </c>
      <c r="C26" s="8">
        <v>208400</v>
      </c>
      <c r="D26" s="8"/>
      <c r="E26" s="8">
        <v>133296646555</v>
      </c>
      <c r="F26" s="8"/>
      <c r="G26" s="8">
        <v>132968900032</v>
      </c>
      <c r="H26" s="8"/>
      <c r="I26" s="8">
        <f t="shared" si="0"/>
        <v>327746523</v>
      </c>
      <c r="J26" s="8"/>
      <c r="K26" s="8">
        <v>208400</v>
      </c>
      <c r="L26" s="8"/>
      <c r="M26" s="8">
        <v>133296646555</v>
      </c>
      <c r="N26" s="8"/>
      <c r="O26" s="8">
        <v>132078612059</v>
      </c>
      <c r="P26" s="8"/>
      <c r="Q26" s="8">
        <f t="shared" si="1"/>
        <v>1218034496</v>
      </c>
    </row>
    <row r="27" spans="1:17" x14ac:dyDescent="0.55000000000000004">
      <c r="A27" s="1" t="s">
        <v>63</v>
      </c>
      <c r="C27" s="8">
        <v>90100</v>
      </c>
      <c r="D27" s="8"/>
      <c r="E27" s="8">
        <v>57451668176</v>
      </c>
      <c r="F27" s="8"/>
      <c r="G27" s="8">
        <v>57216490948</v>
      </c>
      <c r="H27" s="8"/>
      <c r="I27" s="8">
        <f t="shared" si="0"/>
        <v>235177228</v>
      </c>
      <c r="J27" s="8"/>
      <c r="K27" s="8">
        <v>90100</v>
      </c>
      <c r="L27" s="8"/>
      <c r="M27" s="8">
        <v>57451668176</v>
      </c>
      <c r="N27" s="8"/>
      <c r="O27" s="8">
        <v>56800449624</v>
      </c>
      <c r="P27" s="8"/>
      <c r="Q27" s="8">
        <f t="shared" si="1"/>
        <v>651218552</v>
      </c>
    </row>
    <row r="28" spans="1:17" x14ac:dyDescent="0.55000000000000004">
      <c r="A28" s="1" t="s">
        <v>27</v>
      </c>
      <c r="C28" s="8">
        <v>199600</v>
      </c>
      <c r="D28" s="8"/>
      <c r="E28" s="8">
        <v>124219771120</v>
      </c>
      <c r="F28" s="8"/>
      <c r="G28" s="8">
        <v>123856097924</v>
      </c>
      <c r="H28" s="8"/>
      <c r="I28" s="8">
        <f t="shared" si="0"/>
        <v>363673196</v>
      </c>
      <c r="J28" s="8"/>
      <c r="K28" s="8">
        <v>199600</v>
      </c>
      <c r="L28" s="8"/>
      <c r="M28" s="8">
        <v>124219771120</v>
      </c>
      <c r="N28" s="8"/>
      <c r="O28" s="8">
        <v>123268594422</v>
      </c>
      <c r="P28" s="8"/>
      <c r="Q28" s="8">
        <f t="shared" si="1"/>
        <v>951176698</v>
      </c>
    </row>
    <row r="29" spans="1:17" x14ac:dyDescent="0.55000000000000004">
      <c r="A29" s="1" t="s">
        <v>23</v>
      </c>
      <c r="C29" s="8">
        <v>327856</v>
      </c>
      <c r="D29" s="8"/>
      <c r="E29" s="8">
        <v>202394008568</v>
      </c>
      <c r="F29" s="8"/>
      <c r="G29" s="8">
        <v>201997738548</v>
      </c>
      <c r="H29" s="8"/>
      <c r="I29" s="8">
        <f t="shared" si="0"/>
        <v>396270020</v>
      </c>
      <c r="J29" s="8"/>
      <c r="K29" s="8">
        <v>327856</v>
      </c>
      <c r="L29" s="8"/>
      <c r="M29" s="8">
        <v>202394008568</v>
      </c>
      <c r="N29" s="8"/>
      <c r="O29" s="8">
        <v>200147121993</v>
      </c>
      <c r="P29" s="8"/>
      <c r="Q29" s="8">
        <f t="shared" si="1"/>
        <v>2246886575</v>
      </c>
    </row>
    <row r="30" spans="1:17" x14ac:dyDescent="0.55000000000000004">
      <c r="A30" s="1" t="s">
        <v>102</v>
      </c>
      <c r="C30" s="8">
        <v>940000</v>
      </c>
      <c r="D30" s="8"/>
      <c r="E30" s="8">
        <v>878033104870</v>
      </c>
      <c r="F30" s="8"/>
      <c r="G30" s="8">
        <v>874670041323</v>
      </c>
      <c r="H30" s="8"/>
      <c r="I30" s="8">
        <f t="shared" si="0"/>
        <v>3363063547</v>
      </c>
      <c r="J30" s="8"/>
      <c r="K30" s="8">
        <v>940000</v>
      </c>
      <c r="L30" s="8"/>
      <c r="M30" s="8">
        <v>878033104870</v>
      </c>
      <c r="N30" s="8"/>
      <c r="O30" s="8">
        <v>876636770722</v>
      </c>
      <c r="P30" s="8"/>
      <c r="Q30" s="8">
        <f t="shared" si="1"/>
        <v>1396334148</v>
      </c>
    </row>
    <row r="31" spans="1:17" x14ac:dyDescent="0.55000000000000004">
      <c r="A31" s="1" t="s">
        <v>81</v>
      </c>
      <c r="C31" s="8">
        <v>822479</v>
      </c>
      <c r="D31" s="8"/>
      <c r="E31" s="8">
        <v>712233886478</v>
      </c>
      <c r="F31" s="8"/>
      <c r="G31" s="8">
        <v>699961790659</v>
      </c>
      <c r="H31" s="8"/>
      <c r="I31" s="8">
        <f t="shared" si="0"/>
        <v>12272095819</v>
      </c>
      <c r="J31" s="8"/>
      <c r="K31" s="8">
        <v>822479</v>
      </c>
      <c r="L31" s="8"/>
      <c r="M31" s="8">
        <v>712233886478</v>
      </c>
      <c r="N31" s="8"/>
      <c r="O31" s="8">
        <v>677380327400</v>
      </c>
      <c r="P31" s="8"/>
      <c r="Q31" s="8">
        <f t="shared" si="1"/>
        <v>34853559078</v>
      </c>
    </row>
    <row r="32" spans="1:17" x14ac:dyDescent="0.55000000000000004">
      <c r="A32" s="1" t="s">
        <v>96</v>
      </c>
      <c r="C32" s="8">
        <v>2184000</v>
      </c>
      <c r="D32" s="8"/>
      <c r="E32" s="8">
        <v>2075037070358</v>
      </c>
      <c r="F32" s="8"/>
      <c r="G32" s="8">
        <v>2067223314202</v>
      </c>
      <c r="H32" s="8"/>
      <c r="I32" s="8">
        <f t="shared" si="0"/>
        <v>7813756156</v>
      </c>
      <c r="J32" s="8"/>
      <c r="K32" s="8">
        <v>2184000</v>
      </c>
      <c r="L32" s="8"/>
      <c r="M32" s="8">
        <v>2075037070358</v>
      </c>
      <c r="N32" s="8"/>
      <c r="O32" s="8">
        <v>2087534065830</v>
      </c>
      <c r="P32" s="8"/>
      <c r="Q32" s="8">
        <f t="shared" si="1"/>
        <v>-12496995472</v>
      </c>
    </row>
    <row r="33" spans="1:17" x14ac:dyDescent="0.55000000000000004">
      <c r="A33" s="1" t="s">
        <v>87</v>
      </c>
      <c r="C33" s="8">
        <v>290000</v>
      </c>
      <c r="D33" s="8"/>
      <c r="E33" s="8">
        <v>260737967213</v>
      </c>
      <c r="F33" s="8"/>
      <c r="G33" s="8">
        <v>256286516662</v>
      </c>
      <c r="H33" s="8"/>
      <c r="I33" s="8">
        <f t="shared" si="0"/>
        <v>4451450551</v>
      </c>
      <c r="J33" s="8"/>
      <c r="K33" s="8">
        <v>290000</v>
      </c>
      <c r="L33" s="8"/>
      <c r="M33" s="8">
        <v>260737967213</v>
      </c>
      <c r="N33" s="8"/>
      <c r="O33" s="8">
        <v>249410308750</v>
      </c>
      <c r="P33" s="8"/>
      <c r="Q33" s="8">
        <f t="shared" si="1"/>
        <v>11327658463</v>
      </c>
    </row>
    <row r="34" spans="1:17" x14ac:dyDescent="0.55000000000000004">
      <c r="A34" s="1" t="s">
        <v>90</v>
      </c>
      <c r="C34" s="8">
        <v>232900</v>
      </c>
      <c r="D34" s="8"/>
      <c r="E34" s="8">
        <v>205772419656</v>
      </c>
      <c r="F34" s="8"/>
      <c r="G34" s="8">
        <v>202285473856</v>
      </c>
      <c r="H34" s="8"/>
      <c r="I34" s="8">
        <f t="shared" si="0"/>
        <v>3486945800</v>
      </c>
      <c r="J34" s="8"/>
      <c r="K34" s="8">
        <v>232900</v>
      </c>
      <c r="L34" s="8"/>
      <c r="M34" s="8">
        <v>205772419656</v>
      </c>
      <c r="N34" s="8"/>
      <c r="O34" s="8">
        <v>199994242506</v>
      </c>
      <c r="P34" s="8"/>
      <c r="Q34" s="8">
        <f t="shared" si="1"/>
        <v>5778177150</v>
      </c>
    </row>
    <row r="35" spans="1:17" x14ac:dyDescent="0.55000000000000004">
      <c r="A35" s="1" t="s">
        <v>78</v>
      </c>
      <c r="C35" s="8">
        <v>950000</v>
      </c>
      <c r="D35" s="8"/>
      <c r="E35" s="8">
        <v>904165752104</v>
      </c>
      <c r="F35" s="8"/>
      <c r="G35" s="8">
        <v>902443533433</v>
      </c>
      <c r="H35" s="8"/>
      <c r="I35" s="8">
        <f t="shared" si="0"/>
        <v>1722218671</v>
      </c>
      <c r="J35" s="8"/>
      <c r="K35" s="8">
        <v>950000</v>
      </c>
      <c r="L35" s="8"/>
      <c r="M35" s="8">
        <v>904165752104</v>
      </c>
      <c r="N35" s="8"/>
      <c r="O35" s="8">
        <v>950011250000</v>
      </c>
      <c r="P35" s="8"/>
      <c r="Q35" s="8">
        <f t="shared" si="1"/>
        <v>-45845497896</v>
      </c>
    </row>
    <row r="36" spans="1:17" x14ac:dyDescent="0.55000000000000004">
      <c r="A36" s="1" t="s">
        <v>84</v>
      </c>
      <c r="C36" s="8">
        <v>1202183</v>
      </c>
      <c r="D36" s="8"/>
      <c r="E36" s="8">
        <v>1027176225693</v>
      </c>
      <c r="F36" s="8"/>
      <c r="G36" s="8">
        <v>1009910587869</v>
      </c>
      <c r="H36" s="8"/>
      <c r="I36" s="8">
        <f t="shared" si="0"/>
        <v>17265637824</v>
      </c>
      <c r="J36" s="8"/>
      <c r="K36" s="8">
        <v>1202183</v>
      </c>
      <c r="L36" s="8"/>
      <c r="M36" s="8">
        <v>1027176225693</v>
      </c>
      <c r="N36" s="8"/>
      <c r="O36" s="8">
        <v>1000011113060</v>
      </c>
      <c r="P36" s="8"/>
      <c r="Q36" s="8">
        <f t="shared" si="1"/>
        <v>27165112633</v>
      </c>
    </row>
    <row r="37" spans="1:17" x14ac:dyDescent="0.55000000000000004">
      <c r="A37" s="1" t="s">
        <v>99</v>
      </c>
      <c r="C37" s="8">
        <v>100000</v>
      </c>
      <c r="D37" s="8"/>
      <c r="E37" s="8">
        <v>93793847673</v>
      </c>
      <c r="F37" s="8"/>
      <c r="G37" s="8">
        <v>94143820986</v>
      </c>
      <c r="H37" s="8"/>
      <c r="I37" s="8">
        <f t="shared" si="0"/>
        <v>-349973313</v>
      </c>
      <c r="J37" s="8"/>
      <c r="K37" s="8">
        <v>100000</v>
      </c>
      <c r="L37" s="8"/>
      <c r="M37" s="8">
        <v>93793847673</v>
      </c>
      <c r="N37" s="8"/>
      <c r="O37" s="8">
        <v>93584000000</v>
      </c>
      <c r="P37" s="8"/>
      <c r="Q37" s="8">
        <f t="shared" si="1"/>
        <v>209847673</v>
      </c>
    </row>
    <row r="38" spans="1:17" x14ac:dyDescent="0.55000000000000004">
      <c r="A38" s="1" t="s">
        <v>93</v>
      </c>
      <c r="C38" s="8">
        <v>822700</v>
      </c>
      <c r="D38" s="8"/>
      <c r="E38" s="8">
        <v>697173568661</v>
      </c>
      <c r="F38" s="8"/>
      <c r="G38" s="8">
        <v>686018607292</v>
      </c>
      <c r="H38" s="8"/>
      <c r="I38" s="8">
        <f t="shared" si="0"/>
        <v>11154961369</v>
      </c>
      <c r="J38" s="8"/>
      <c r="K38" s="8">
        <v>822700</v>
      </c>
      <c r="L38" s="8"/>
      <c r="M38" s="8">
        <v>697173568661</v>
      </c>
      <c r="N38" s="8"/>
      <c r="O38" s="8">
        <v>683057619162</v>
      </c>
      <c r="P38" s="8"/>
      <c r="Q38" s="8">
        <f t="shared" si="1"/>
        <v>14115949499</v>
      </c>
    </row>
    <row r="39" spans="1:17" x14ac:dyDescent="0.55000000000000004">
      <c r="A39" s="1" t="s">
        <v>111</v>
      </c>
      <c r="C39" s="8">
        <v>848262</v>
      </c>
      <c r="D39" s="8"/>
      <c r="E39" s="8">
        <v>709735893107</v>
      </c>
      <c r="F39" s="8"/>
      <c r="G39" s="8">
        <v>700031009539</v>
      </c>
      <c r="H39" s="8"/>
      <c r="I39" s="8">
        <f t="shared" si="0"/>
        <v>9704883568</v>
      </c>
      <c r="J39" s="8"/>
      <c r="K39" s="8">
        <v>848262</v>
      </c>
      <c r="L39" s="8"/>
      <c r="M39" s="8">
        <v>709735893107</v>
      </c>
      <c r="N39" s="8"/>
      <c r="O39" s="8">
        <v>700031009539</v>
      </c>
      <c r="P39" s="8"/>
      <c r="Q39" s="8">
        <f t="shared" si="1"/>
        <v>9704883568</v>
      </c>
    </row>
    <row r="40" spans="1:17" ht="24.75" thickBot="1" x14ac:dyDescent="0.6">
      <c r="C40" s="8"/>
      <c r="D40" s="8"/>
      <c r="E40" s="9">
        <f>SUM(E8:E39)</f>
        <v>10938798918423</v>
      </c>
      <c r="F40" s="8"/>
      <c r="G40" s="9">
        <f>SUM(G8:G39)</f>
        <v>10848308512722</v>
      </c>
      <c r="H40" s="8"/>
      <c r="I40" s="9">
        <f>SUM(I8:I39)</f>
        <v>90490405701</v>
      </c>
      <c r="J40" s="8"/>
      <c r="K40" s="8"/>
      <c r="L40" s="8"/>
      <c r="M40" s="9">
        <f>SUM(M8:M39)</f>
        <v>10938798918423</v>
      </c>
      <c r="N40" s="8"/>
      <c r="O40" s="9">
        <f>SUM(O8:O39)</f>
        <v>10811912101700</v>
      </c>
      <c r="P40" s="8"/>
      <c r="Q40" s="9">
        <f>SUM(Q8:Q39)</f>
        <v>126886816723</v>
      </c>
    </row>
    <row r="41" spans="1:17" ht="24.75" thickTop="1" x14ac:dyDescent="0.55000000000000004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55000000000000004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55000000000000004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3"/>
  <sheetViews>
    <sheetView rightToLeft="1" workbookViewId="0">
      <selection activeCell="I19" sqref="I19"/>
    </sheetView>
  </sheetViews>
  <sheetFormatPr defaultRowHeight="24" x14ac:dyDescent="0.55000000000000004"/>
  <cols>
    <col min="1" max="1" width="30.85546875" style="1" bestFit="1" customWidth="1"/>
    <col min="2" max="2" width="1" style="1" customWidth="1"/>
    <col min="3" max="3" width="8.4257812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 x14ac:dyDescent="0.55000000000000004">
      <c r="A3" s="19" t="s">
        <v>132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 x14ac:dyDescent="0.55000000000000004">
      <c r="A6" s="19" t="s">
        <v>3</v>
      </c>
      <c r="C6" s="18" t="s">
        <v>134</v>
      </c>
      <c r="D6" s="18" t="s">
        <v>134</v>
      </c>
      <c r="E6" s="18" t="s">
        <v>134</v>
      </c>
      <c r="F6" s="18" t="s">
        <v>134</v>
      </c>
      <c r="G6" s="18" t="s">
        <v>134</v>
      </c>
      <c r="H6" s="18" t="s">
        <v>134</v>
      </c>
      <c r="I6" s="18" t="s">
        <v>134</v>
      </c>
      <c r="K6" s="18" t="s">
        <v>135</v>
      </c>
      <c r="L6" s="18" t="s">
        <v>135</v>
      </c>
      <c r="M6" s="18" t="s">
        <v>135</v>
      </c>
      <c r="N6" s="18" t="s">
        <v>135</v>
      </c>
      <c r="O6" s="18" t="s">
        <v>135</v>
      </c>
      <c r="P6" s="18" t="s">
        <v>135</v>
      </c>
      <c r="Q6" s="18" t="s">
        <v>135</v>
      </c>
    </row>
    <row r="7" spans="1:17" ht="24.75" x14ac:dyDescent="0.55000000000000004">
      <c r="A7" s="18" t="s">
        <v>3</v>
      </c>
      <c r="C7" s="18" t="s">
        <v>7</v>
      </c>
      <c r="E7" s="18" t="s">
        <v>142</v>
      </c>
      <c r="G7" s="18" t="s">
        <v>143</v>
      </c>
      <c r="I7" s="18" t="s">
        <v>145</v>
      </c>
      <c r="K7" s="18" t="s">
        <v>7</v>
      </c>
      <c r="M7" s="18" t="s">
        <v>142</v>
      </c>
      <c r="O7" s="18" t="s">
        <v>143</v>
      </c>
      <c r="Q7" s="18" t="s">
        <v>145</v>
      </c>
    </row>
    <row r="8" spans="1:17" x14ac:dyDescent="0.55000000000000004">
      <c r="A8" s="1" t="s">
        <v>66</v>
      </c>
      <c r="C8" s="7">
        <v>200000</v>
      </c>
      <c r="D8" s="5"/>
      <c r="E8" s="7">
        <v>167235023625</v>
      </c>
      <c r="F8" s="5"/>
      <c r="G8" s="7">
        <v>161115136711</v>
      </c>
      <c r="H8" s="5"/>
      <c r="I8" s="7">
        <v>6119886914</v>
      </c>
      <c r="J8" s="5"/>
      <c r="K8" s="7">
        <v>306200</v>
      </c>
      <c r="L8" s="5"/>
      <c r="M8" s="7">
        <v>254263701779</v>
      </c>
      <c r="N8" s="5"/>
      <c r="O8" s="7">
        <v>246667274305</v>
      </c>
      <c r="P8" s="5"/>
      <c r="Q8" s="7">
        <v>7596427474</v>
      </c>
    </row>
    <row r="9" spans="1:17" x14ac:dyDescent="0.55000000000000004">
      <c r="A9" s="1" t="s">
        <v>105</v>
      </c>
      <c r="C9" s="7">
        <v>0</v>
      </c>
      <c r="D9" s="5"/>
      <c r="E9" s="7">
        <v>0</v>
      </c>
      <c r="F9" s="5"/>
      <c r="G9" s="7">
        <v>0</v>
      </c>
      <c r="H9" s="5"/>
      <c r="I9" s="7">
        <v>0</v>
      </c>
      <c r="J9" s="5"/>
      <c r="K9" s="7">
        <v>135000</v>
      </c>
      <c r="L9" s="5"/>
      <c r="M9" s="7">
        <v>91762332222</v>
      </c>
      <c r="N9" s="5"/>
      <c r="O9" s="7">
        <v>90082850104</v>
      </c>
      <c r="P9" s="5"/>
      <c r="Q9" s="7">
        <v>1679482118</v>
      </c>
    </row>
    <row r="10" spans="1:17" x14ac:dyDescent="0.55000000000000004">
      <c r="A10" s="1" t="s">
        <v>55</v>
      </c>
      <c r="C10" s="7">
        <v>0</v>
      </c>
      <c r="D10" s="5"/>
      <c r="E10" s="7">
        <v>0</v>
      </c>
      <c r="F10" s="5"/>
      <c r="G10" s="7">
        <v>0</v>
      </c>
      <c r="H10" s="5"/>
      <c r="I10" s="7">
        <v>0</v>
      </c>
      <c r="J10" s="5"/>
      <c r="K10" s="7">
        <v>267200</v>
      </c>
      <c r="L10" s="5"/>
      <c r="M10" s="7">
        <v>175420927808</v>
      </c>
      <c r="N10" s="5"/>
      <c r="O10" s="7">
        <v>172744749569</v>
      </c>
      <c r="P10" s="5"/>
      <c r="Q10" s="7">
        <v>2676178239</v>
      </c>
    </row>
    <row r="11" spans="1:17" x14ac:dyDescent="0.55000000000000004">
      <c r="A11" s="1" t="s">
        <v>39</v>
      </c>
      <c r="C11" s="7">
        <v>0</v>
      </c>
      <c r="D11" s="5"/>
      <c r="E11" s="7">
        <v>0</v>
      </c>
      <c r="F11" s="5"/>
      <c r="G11" s="7">
        <v>0</v>
      </c>
      <c r="H11" s="5"/>
      <c r="I11" s="7">
        <v>0</v>
      </c>
      <c r="J11" s="5"/>
      <c r="K11" s="7">
        <v>54000</v>
      </c>
      <c r="L11" s="5"/>
      <c r="M11" s="7">
        <v>34923408895</v>
      </c>
      <c r="N11" s="5"/>
      <c r="O11" s="7">
        <v>34020840851</v>
      </c>
      <c r="P11" s="5"/>
      <c r="Q11" s="7">
        <v>902568044</v>
      </c>
    </row>
    <row r="12" spans="1:17" x14ac:dyDescent="0.55000000000000004">
      <c r="A12" s="1" t="s">
        <v>108</v>
      </c>
      <c r="C12" s="7">
        <v>0</v>
      </c>
      <c r="D12" s="5"/>
      <c r="E12" s="7">
        <v>0</v>
      </c>
      <c r="F12" s="5"/>
      <c r="G12" s="7">
        <v>0</v>
      </c>
      <c r="H12" s="5"/>
      <c r="I12" s="7">
        <v>0</v>
      </c>
      <c r="J12" s="5"/>
      <c r="K12" s="7">
        <v>284600</v>
      </c>
      <c r="L12" s="5"/>
      <c r="M12" s="7">
        <v>189755907828</v>
      </c>
      <c r="N12" s="5"/>
      <c r="O12" s="7">
        <v>186097725591</v>
      </c>
      <c r="P12" s="5"/>
      <c r="Q12" s="7">
        <v>3658182237</v>
      </c>
    </row>
    <row r="13" spans="1:17" x14ac:dyDescent="0.55000000000000004">
      <c r="A13" s="1" t="s">
        <v>109</v>
      </c>
      <c r="C13" s="7">
        <v>0</v>
      </c>
      <c r="D13" s="5"/>
      <c r="E13" s="7">
        <v>0</v>
      </c>
      <c r="F13" s="5"/>
      <c r="G13" s="7">
        <v>0</v>
      </c>
      <c r="H13" s="5"/>
      <c r="I13" s="7">
        <v>0</v>
      </c>
      <c r="J13" s="5"/>
      <c r="K13" s="7">
        <v>104300</v>
      </c>
      <c r="L13" s="5"/>
      <c r="M13" s="7">
        <v>72274428657</v>
      </c>
      <c r="N13" s="5"/>
      <c r="O13" s="7">
        <v>70432576987</v>
      </c>
      <c r="P13" s="5"/>
      <c r="Q13" s="7">
        <v>1841851670</v>
      </c>
    </row>
    <row r="14" spans="1:17" x14ac:dyDescent="0.55000000000000004">
      <c r="A14" s="1" t="s">
        <v>47</v>
      </c>
      <c r="C14" s="7">
        <v>0</v>
      </c>
      <c r="D14" s="5"/>
      <c r="E14" s="7">
        <v>0</v>
      </c>
      <c r="F14" s="5"/>
      <c r="G14" s="7">
        <v>0</v>
      </c>
      <c r="H14" s="5"/>
      <c r="I14" s="7">
        <v>0</v>
      </c>
      <c r="J14" s="5"/>
      <c r="K14" s="7">
        <v>387700</v>
      </c>
      <c r="L14" s="5"/>
      <c r="M14" s="7">
        <v>242069617002</v>
      </c>
      <c r="N14" s="5"/>
      <c r="O14" s="7">
        <v>236682709300</v>
      </c>
      <c r="P14" s="5"/>
      <c r="Q14" s="7">
        <v>5386907702</v>
      </c>
    </row>
    <row r="15" spans="1:17" x14ac:dyDescent="0.55000000000000004">
      <c r="A15" s="1" t="s">
        <v>23</v>
      </c>
      <c r="C15" s="7">
        <v>0</v>
      </c>
      <c r="D15" s="5"/>
      <c r="E15" s="7">
        <v>0</v>
      </c>
      <c r="F15" s="5"/>
      <c r="G15" s="7">
        <v>0</v>
      </c>
      <c r="H15" s="5"/>
      <c r="I15" s="7">
        <v>0</v>
      </c>
      <c r="J15" s="5"/>
      <c r="K15" s="7">
        <v>394900</v>
      </c>
      <c r="L15" s="5"/>
      <c r="M15" s="7">
        <v>243724061838</v>
      </c>
      <c r="N15" s="5"/>
      <c r="O15" s="7">
        <v>238443398548</v>
      </c>
      <c r="P15" s="5"/>
      <c r="Q15" s="7">
        <v>5280663290</v>
      </c>
    </row>
    <row r="16" spans="1:17" x14ac:dyDescent="0.55000000000000004">
      <c r="A16" s="1" t="s">
        <v>102</v>
      </c>
      <c r="C16" s="7">
        <v>0</v>
      </c>
      <c r="D16" s="5"/>
      <c r="E16" s="7">
        <v>0</v>
      </c>
      <c r="F16" s="5"/>
      <c r="G16" s="7">
        <v>0</v>
      </c>
      <c r="H16" s="5"/>
      <c r="I16" s="7">
        <v>0</v>
      </c>
      <c r="J16" s="5"/>
      <c r="K16" s="7">
        <v>1000000</v>
      </c>
      <c r="L16" s="5"/>
      <c r="M16" s="7">
        <v>945326250000</v>
      </c>
      <c r="N16" s="5"/>
      <c r="O16" s="7">
        <v>932592309278</v>
      </c>
      <c r="P16" s="5"/>
      <c r="Q16" s="7">
        <v>12733940722</v>
      </c>
    </row>
    <row r="17" spans="3:17" ht="24.75" thickBot="1" x14ac:dyDescent="0.6">
      <c r="C17" s="5"/>
      <c r="D17" s="5"/>
      <c r="E17" s="15">
        <f>SUM(E8:E16)</f>
        <v>167235023625</v>
      </c>
      <c r="F17" s="5"/>
      <c r="G17" s="15">
        <f>SUM(G8:G16)</f>
        <v>161115136711</v>
      </c>
      <c r="H17" s="5"/>
      <c r="I17" s="15">
        <f>SUM(I8:I16)</f>
        <v>6119886914</v>
      </c>
      <c r="J17" s="5"/>
      <c r="K17" s="5"/>
      <c r="L17" s="5"/>
      <c r="M17" s="15">
        <f>SUM(M8:M16)</f>
        <v>2249520636029</v>
      </c>
      <c r="N17" s="5"/>
      <c r="O17" s="15">
        <f>SUM(O8:O16)</f>
        <v>2207764434533</v>
      </c>
      <c r="P17" s="5"/>
      <c r="Q17" s="15">
        <f>SUM(Q8:Q16)</f>
        <v>41756201496</v>
      </c>
    </row>
    <row r="18" spans="3:17" ht="24.75" thickTop="1" x14ac:dyDescent="0.55000000000000004">
      <c r="C18" s="5"/>
      <c r="D18" s="5"/>
      <c r="E18" s="5"/>
      <c r="F18" s="5"/>
      <c r="G18" s="5"/>
      <c r="H18" s="5"/>
      <c r="I18" s="7"/>
      <c r="J18" s="5"/>
      <c r="K18" s="5"/>
      <c r="L18" s="5"/>
      <c r="M18" s="5"/>
      <c r="N18" s="5"/>
      <c r="O18" s="5"/>
      <c r="P18" s="5"/>
      <c r="Q18" s="7"/>
    </row>
    <row r="19" spans="3:17" x14ac:dyDescent="0.55000000000000004">
      <c r="C19" s="5"/>
      <c r="D19" s="5"/>
      <c r="E19" s="5"/>
      <c r="F19" s="5"/>
      <c r="G19" s="5"/>
      <c r="H19" s="5"/>
      <c r="I19" s="7"/>
      <c r="J19" s="5"/>
      <c r="K19" s="5"/>
      <c r="L19" s="5"/>
      <c r="M19" s="5"/>
      <c r="N19" s="5"/>
      <c r="O19" s="5"/>
      <c r="P19" s="5"/>
      <c r="Q19" s="7"/>
    </row>
    <row r="20" spans="3:17" x14ac:dyDescent="0.55000000000000004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3:17" x14ac:dyDescent="0.55000000000000004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3:17" x14ac:dyDescent="0.55000000000000004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3:17" x14ac:dyDescent="0.55000000000000004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3:17" x14ac:dyDescent="0.55000000000000004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3:17" x14ac:dyDescent="0.55000000000000004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3:17" x14ac:dyDescent="0.55000000000000004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3:17" x14ac:dyDescent="0.55000000000000004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3:17" x14ac:dyDescent="0.55000000000000004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3:17" x14ac:dyDescent="0.55000000000000004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3:17" x14ac:dyDescent="0.55000000000000004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3:17" x14ac:dyDescent="0.55000000000000004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3:17" x14ac:dyDescent="0.55000000000000004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3:17" x14ac:dyDescent="0.55000000000000004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3:17" x14ac:dyDescent="0.55000000000000004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3:17" x14ac:dyDescent="0.55000000000000004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3:17" x14ac:dyDescent="0.55000000000000004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3:17" x14ac:dyDescent="0.55000000000000004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3:17" x14ac:dyDescent="0.55000000000000004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3:17" x14ac:dyDescent="0.55000000000000004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3:17" x14ac:dyDescent="0.55000000000000004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3:17" x14ac:dyDescent="0.55000000000000004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3:17" x14ac:dyDescent="0.55000000000000004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3:17" x14ac:dyDescent="0.55000000000000004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1"/>
  <sheetViews>
    <sheetView rightToLeft="1" workbookViewId="0">
      <selection activeCell="K42" sqref="K42"/>
    </sheetView>
  </sheetViews>
  <sheetFormatPr defaultRowHeight="24" x14ac:dyDescent="0.55000000000000004"/>
  <cols>
    <col min="1" max="1" width="33.28515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 x14ac:dyDescent="0.55000000000000004">
      <c r="A3" s="19" t="s">
        <v>132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 x14ac:dyDescent="0.55000000000000004">
      <c r="A6" s="19" t="s">
        <v>136</v>
      </c>
      <c r="C6" s="18" t="s">
        <v>134</v>
      </c>
      <c r="D6" s="18" t="s">
        <v>134</v>
      </c>
      <c r="E6" s="18" t="s">
        <v>134</v>
      </c>
      <c r="F6" s="18" t="s">
        <v>134</v>
      </c>
      <c r="G6" s="18" t="s">
        <v>134</v>
      </c>
      <c r="H6" s="18" t="s">
        <v>134</v>
      </c>
      <c r="I6" s="18" t="s">
        <v>134</v>
      </c>
      <c r="K6" s="18" t="s">
        <v>135</v>
      </c>
      <c r="L6" s="18" t="s">
        <v>135</v>
      </c>
      <c r="M6" s="18" t="s">
        <v>135</v>
      </c>
      <c r="N6" s="18" t="s">
        <v>135</v>
      </c>
      <c r="O6" s="18" t="s">
        <v>135</v>
      </c>
      <c r="P6" s="18" t="s">
        <v>135</v>
      </c>
      <c r="Q6" s="18" t="s">
        <v>135</v>
      </c>
    </row>
    <row r="7" spans="1:17" ht="24.75" x14ac:dyDescent="0.55000000000000004">
      <c r="A7" s="18" t="s">
        <v>136</v>
      </c>
      <c r="C7" s="18" t="s">
        <v>149</v>
      </c>
      <c r="E7" s="18" t="s">
        <v>146</v>
      </c>
      <c r="G7" s="18" t="s">
        <v>147</v>
      </c>
      <c r="I7" s="18" t="s">
        <v>150</v>
      </c>
      <c r="K7" s="18" t="s">
        <v>149</v>
      </c>
      <c r="M7" s="18" t="s">
        <v>146</v>
      </c>
      <c r="O7" s="18" t="s">
        <v>147</v>
      </c>
      <c r="Q7" s="18" t="s">
        <v>150</v>
      </c>
    </row>
    <row r="8" spans="1:17" x14ac:dyDescent="0.55000000000000004">
      <c r="A8" s="1" t="s">
        <v>66</v>
      </c>
      <c r="C8" s="8">
        <v>0</v>
      </c>
      <c r="D8" s="8"/>
      <c r="E8" s="8">
        <v>-1556755914</v>
      </c>
      <c r="F8" s="8"/>
      <c r="G8" s="8">
        <v>6119886914</v>
      </c>
      <c r="H8" s="8"/>
      <c r="I8" s="8">
        <f>C8+E8+G8</f>
        <v>4563131000</v>
      </c>
      <c r="J8" s="8"/>
      <c r="K8" s="8">
        <v>0</v>
      </c>
      <c r="L8" s="8"/>
      <c r="M8" s="8">
        <v>10866659377</v>
      </c>
      <c r="N8" s="8"/>
      <c r="O8" s="8">
        <v>7596427474</v>
      </c>
      <c r="P8" s="8"/>
      <c r="Q8" s="8">
        <f>K8+M8+O8</f>
        <v>18463086851</v>
      </c>
    </row>
    <row r="9" spans="1:17" x14ac:dyDescent="0.55000000000000004">
      <c r="A9" s="1" t="s">
        <v>105</v>
      </c>
      <c r="C9" s="8">
        <v>0</v>
      </c>
      <c r="D9" s="8"/>
      <c r="E9" s="8">
        <v>519064957</v>
      </c>
      <c r="F9" s="8"/>
      <c r="G9" s="8">
        <v>0</v>
      </c>
      <c r="H9" s="8"/>
      <c r="I9" s="8">
        <f t="shared" ref="I9:I39" si="0">C9+E9+G9</f>
        <v>519064957</v>
      </c>
      <c r="J9" s="8"/>
      <c r="K9" s="8">
        <v>0</v>
      </c>
      <c r="L9" s="8"/>
      <c r="M9" s="8">
        <v>519064957</v>
      </c>
      <c r="N9" s="8"/>
      <c r="O9" s="8">
        <v>1679482118</v>
      </c>
      <c r="P9" s="8"/>
      <c r="Q9" s="8">
        <f t="shared" ref="Q9:Q39" si="1">K9+M9+O9</f>
        <v>2198547075</v>
      </c>
    </row>
    <row r="10" spans="1:17" x14ac:dyDescent="0.55000000000000004">
      <c r="A10" s="1" t="s">
        <v>55</v>
      </c>
      <c r="C10" s="8">
        <v>0</v>
      </c>
      <c r="D10" s="8"/>
      <c r="E10" s="8">
        <v>1136990383</v>
      </c>
      <c r="F10" s="8"/>
      <c r="G10" s="8">
        <v>0</v>
      </c>
      <c r="H10" s="8"/>
      <c r="I10" s="8">
        <f t="shared" si="0"/>
        <v>1136990383</v>
      </c>
      <c r="J10" s="8"/>
      <c r="K10" s="8">
        <v>0</v>
      </c>
      <c r="L10" s="8"/>
      <c r="M10" s="8">
        <v>1171014967</v>
      </c>
      <c r="N10" s="8"/>
      <c r="O10" s="8">
        <v>2676178239</v>
      </c>
      <c r="P10" s="8"/>
      <c r="Q10" s="8">
        <f t="shared" si="1"/>
        <v>3847193206</v>
      </c>
    </row>
    <row r="11" spans="1:17" x14ac:dyDescent="0.55000000000000004">
      <c r="A11" s="1" t="s">
        <v>39</v>
      </c>
      <c r="C11" s="8">
        <v>0</v>
      </c>
      <c r="D11" s="8"/>
      <c r="E11" s="8">
        <v>589605113</v>
      </c>
      <c r="F11" s="8"/>
      <c r="G11" s="8">
        <v>0</v>
      </c>
      <c r="H11" s="8"/>
      <c r="I11" s="8">
        <f t="shared" si="0"/>
        <v>589605113</v>
      </c>
      <c r="J11" s="8"/>
      <c r="K11" s="8">
        <v>0</v>
      </c>
      <c r="L11" s="8"/>
      <c r="M11" s="8">
        <v>4725724316</v>
      </c>
      <c r="N11" s="8"/>
      <c r="O11" s="8">
        <v>902568044</v>
      </c>
      <c r="P11" s="8"/>
      <c r="Q11" s="8">
        <f t="shared" si="1"/>
        <v>5628292360</v>
      </c>
    </row>
    <row r="12" spans="1:17" x14ac:dyDescent="0.55000000000000004">
      <c r="A12" s="1" t="s">
        <v>108</v>
      </c>
      <c r="C12" s="8">
        <v>0</v>
      </c>
      <c r="D12" s="8"/>
      <c r="E12" s="8">
        <v>654069133</v>
      </c>
      <c r="F12" s="8"/>
      <c r="G12" s="8">
        <v>0</v>
      </c>
      <c r="H12" s="8"/>
      <c r="I12" s="8">
        <f t="shared" si="0"/>
        <v>654069133</v>
      </c>
      <c r="J12" s="8"/>
      <c r="K12" s="8">
        <v>0</v>
      </c>
      <c r="L12" s="8"/>
      <c r="M12" s="8">
        <v>654069133</v>
      </c>
      <c r="N12" s="8"/>
      <c r="O12" s="8">
        <v>3658182237</v>
      </c>
      <c r="P12" s="8"/>
      <c r="Q12" s="8">
        <f t="shared" si="1"/>
        <v>4312251370</v>
      </c>
    </row>
    <row r="13" spans="1:17" x14ac:dyDescent="0.55000000000000004">
      <c r="A13" s="1" t="s">
        <v>109</v>
      </c>
      <c r="C13" s="8">
        <v>0</v>
      </c>
      <c r="D13" s="8"/>
      <c r="E13" s="8">
        <v>295071517</v>
      </c>
      <c r="F13" s="8"/>
      <c r="G13" s="8">
        <v>0</v>
      </c>
      <c r="H13" s="8"/>
      <c r="I13" s="8">
        <f t="shared" si="0"/>
        <v>295071517</v>
      </c>
      <c r="J13" s="8"/>
      <c r="K13" s="8">
        <v>0</v>
      </c>
      <c r="L13" s="8"/>
      <c r="M13" s="8">
        <v>295071517</v>
      </c>
      <c r="N13" s="8"/>
      <c r="O13" s="8">
        <v>1841851670</v>
      </c>
      <c r="P13" s="8"/>
      <c r="Q13" s="8">
        <f t="shared" si="1"/>
        <v>2136923187</v>
      </c>
    </row>
    <row r="14" spans="1:17" x14ac:dyDescent="0.55000000000000004">
      <c r="A14" s="1" t="s">
        <v>47</v>
      </c>
      <c r="C14" s="8">
        <v>0</v>
      </c>
      <c r="D14" s="8"/>
      <c r="E14" s="8">
        <v>1016060730</v>
      </c>
      <c r="F14" s="8"/>
      <c r="G14" s="8">
        <v>0</v>
      </c>
      <c r="H14" s="8"/>
      <c r="I14" s="8">
        <f t="shared" si="0"/>
        <v>1016060730</v>
      </c>
      <c r="J14" s="8"/>
      <c r="K14" s="8">
        <v>0</v>
      </c>
      <c r="L14" s="8"/>
      <c r="M14" s="8">
        <v>1047358414</v>
      </c>
      <c r="N14" s="8"/>
      <c r="O14" s="8">
        <v>5386907702</v>
      </c>
      <c r="P14" s="8"/>
      <c r="Q14" s="8">
        <f t="shared" si="1"/>
        <v>6434266116</v>
      </c>
    </row>
    <row r="15" spans="1:17" x14ac:dyDescent="0.55000000000000004">
      <c r="A15" s="1" t="s">
        <v>23</v>
      </c>
      <c r="C15" s="8">
        <v>0</v>
      </c>
      <c r="D15" s="8"/>
      <c r="E15" s="8">
        <v>396270020</v>
      </c>
      <c r="F15" s="8"/>
      <c r="G15" s="8">
        <v>0</v>
      </c>
      <c r="H15" s="8"/>
      <c r="I15" s="8">
        <f t="shared" si="0"/>
        <v>396270020</v>
      </c>
      <c r="J15" s="8"/>
      <c r="K15" s="8">
        <v>0</v>
      </c>
      <c r="L15" s="8"/>
      <c r="M15" s="8">
        <v>2246886575</v>
      </c>
      <c r="N15" s="8"/>
      <c r="O15" s="8">
        <v>5280663290</v>
      </c>
      <c r="P15" s="8"/>
      <c r="Q15" s="8">
        <f t="shared" si="1"/>
        <v>7527549865</v>
      </c>
    </row>
    <row r="16" spans="1:17" x14ac:dyDescent="0.55000000000000004">
      <c r="A16" s="1" t="s">
        <v>102</v>
      </c>
      <c r="C16" s="8">
        <v>13512484167</v>
      </c>
      <c r="D16" s="8"/>
      <c r="E16" s="8">
        <v>3363063547</v>
      </c>
      <c r="F16" s="8"/>
      <c r="G16" s="8">
        <v>0</v>
      </c>
      <c r="H16" s="8"/>
      <c r="I16" s="8">
        <f t="shared" si="0"/>
        <v>16875547714</v>
      </c>
      <c r="J16" s="8"/>
      <c r="K16" s="8">
        <v>40333640841</v>
      </c>
      <c r="L16" s="8"/>
      <c r="M16" s="8">
        <v>1396334148</v>
      </c>
      <c r="N16" s="8"/>
      <c r="O16" s="8">
        <v>12733940722</v>
      </c>
      <c r="P16" s="8"/>
      <c r="Q16" s="8">
        <f t="shared" si="1"/>
        <v>54463915711</v>
      </c>
    </row>
    <row r="17" spans="1:17" x14ac:dyDescent="0.55000000000000004">
      <c r="A17" s="1" t="s">
        <v>72</v>
      </c>
      <c r="C17" s="8">
        <v>1915672972</v>
      </c>
      <c r="D17" s="8"/>
      <c r="E17" s="8">
        <v>233332207</v>
      </c>
      <c r="F17" s="8"/>
      <c r="G17" s="8">
        <v>0</v>
      </c>
      <c r="H17" s="8"/>
      <c r="I17" s="8">
        <f t="shared" si="0"/>
        <v>2149005179</v>
      </c>
      <c r="J17" s="8"/>
      <c r="K17" s="8">
        <v>3938065706</v>
      </c>
      <c r="L17" s="8"/>
      <c r="M17" s="8">
        <v>429975260</v>
      </c>
      <c r="N17" s="8"/>
      <c r="O17" s="8">
        <v>0</v>
      </c>
      <c r="P17" s="8"/>
      <c r="Q17" s="8">
        <f t="shared" si="1"/>
        <v>4368040966</v>
      </c>
    </row>
    <row r="18" spans="1:17" x14ac:dyDescent="0.55000000000000004">
      <c r="A18" s="1" t="s">
        <v>75</v>
      </c>
      <c r="C18" s="8">
        <v>3411385131</v>
      </c>
      <c r="D18" s="8"/>
      <c r="E18" s="8">
        <v>91841389</v>
      </c>
      <c r="F18" s="8"/>
      <c r="G18" s="8">
        <v>0</v>
      </c>
      <c r="H18" s="8"/>
      <c r="I18" s="8">
        <f t="shared" si="0"/>
        <v>3503226520</v>
      </c>
      <c r="J18" s="8"/>
      <c r="K18" s="8">
        <v>7029834227</v>
      </c>
      <c r="L18" s="8"/>
      <c r="M18" s="8">
        <v>189423520</v>
      </c>
      <c r="N18" s="8"/>
      <c r="O18" s="8">
        <v>0</v>
      </c>
      <c r="P18" s="8"/>
      <c r="Q18" s="8">
        <f t="shared" si="1"/>
        <v>7219257747</v>
      </c>
    </row>
    <row r="19" spans="1:17" x14ac:dyDescent="0.55000000000000004">
      <c r="A19" s="1" t="s">
        <v>99</v>
      </c>
      <c r="C19" s="8">
        <v>1401780822</v>
      </c>
      <c r="D19" s="8"/>
      <c r="E19" s="8">
        <v>-349973312</v>
      </c>
      <c r="F19" s="8"/>
      <c r="G19" s="8">
        <v>0</v>
      </c>
      <c r="H19" s="8"/>
      <c r="I19" s="8">
        <f t="shared" si="0"/>
        <v>1051807510</v>
      </c>
      <c r="J19" s="8"/>
      <c r="K19" s="8">
        <v>2131249315</v>
      </c>
      <c r="L19" s="8"/>
      <c r="M19" s="8">
        <v>209847673</v>
      </c>
      <c r="N19" s="8"/>
      <c r="O19" s="8">
        <v>0</v>
      </c>
      <c r="P19" s="8"/>
      <c r="Q19" s="8">
        <f t="shared" si="1"/>
        <v>2341096988</v>
      </c>
    </row>
    <row r="20" spans="1:17" x14ac:dyDescent="0.55000000000000004">
      <c r="A20" s="1" t="s">
        <v>78</v>
      </c>
      <c r="C20" s="8">
        <v>14179897635</v>
      </c>
      <c r="D20" s="8"/>
      <c r="E20" s="8">
        <v>1722218671</v>
      </c>
      <c r="F20" s="8"/>
      <c r="G20" s="8">
        <v>0</v>
      </c>
      <c r="H20" s="8"/>
      <c r="I20" s="8">
        <f t="shared" si="0"/>
        <v>15902116306</v>
      </c>
      <c r="J20" s="8"/>
      <c r="K20" s="8">
        <v>73721068267</v>
      </c>
      <c r="L20" s="8"/>
      <c r="M20" s="8">
        <v>-45845497895</v>
      </c>
      <c r="N20" s="8"/>
      <c r="O20" s="8">
        <v>0</v>
      </c>
      <c r="P20" s="8"/>
      <c r="Q20" s="8">
        <f t="shared" si="1"/>
        <v>27875570372</v>
      </c>
    </row>
    <row r="21" spans="1:17" x14ac:dyDescent="0.55000000000000004">
      <c r="A21" s="1" t="s">
        <v>96</v>
      </c>
      <c r="C21" s="8">
        <v>33709620661</v>
      </c>
      <c r="D21" s="8"/>
      <c r="E21" s="8">
        <v>7813756156</v>
      </c>
      <c r="F21" s="8"/>
      <c r="G21" s="8">
        <v>0</v>
      </c>
      <c r="H21" s="8"/>
      <c r="I21" s="8">
        <f t="shared" si="0"/>
        <v>41523376817</v>
      </c>
      <c r="J21" s="8"/>
      <c r="K21" s="8">
        <v>98268523332</v>
      </c>
      <c r="L21" s="8"/>
      <c r="M21" s="8">
        <v>-12496995471</v>
      </c>
      <c r="N21" s="8"/>
      <c r="O21" s="8">
        <v>0</v>
      </c>
      <c r="P21" s="8"/>
      <c r="Q21" s="8">
        <f t="shared" si="1"/>
        <v>85771527861</v>
      </c>
    </row>
    <row r="22" spans="1:17" x14ac:dyDescent="0.55000000000000004">
      <c r="A22" s="1" t="s">
        <v>42</v>
      </c>
      <c r="C22" s="8">
        <v>0</v>
      </c>
      <c r="D22" s="8"/>
      <c r="E22" s="8">
        <v>101570454</v>
      </c>
      <c r="F22" s="8"/>
      <c r="G22" s="8">
        <v>0</v>
      </c>
      <c r="H22" s="8"/>
      <c r="I22" s="8">
        <f t="shared" si="0"/>
        <v>101570454</v>
      </c>
      <c r="J22" s="8"/>
      <c r="K22" s="8">
        <v>0</v>
      </c>
      <c r="L22" s="8"/>
      <c r="M22" s="8">
        <v>285523511</v>
      </c>
      <c r="N22" s="8"/>
      <c r="O22" s="8">
        <v>0</v>
      </c>
      <c r="P22" s="8"/>
      <c r="Q22" s="8">
        <f t="shared" si="1"/>
        <v>285523511</v>
      </c>
    </row>
    <row r="23" spans="1:17" x14ac:dyDescent="0.55000000000000004">
      <c r="A23" s="1" t="s">
        <v>45</v>
      </c>
      <c r="C23" s="8">
        <v>0</v>
      </c>
      <c r="D23" s="8"/>
      <c r="E23" s="8">
        <v>963918096</v>
      </c>
      <c r="F23" s="8"/>
      <c r="G23" s="8">
        <v>0</v>
      </c>
      <c r="H23" s="8"/>
      <c r="I23" s="8">
        <f t="shared" si="0"/>
        <v>963918096</v>
      </c>
      <c r="J23" s="8"/>
      <c r="K23" s="8">
        <v>0</v>
      </c>
      <c r="L23" s="8"/>
      <c r="M23" s="8">
        <v>3080371576</v>
      </c>
      <c r="N23" s="8"/>
      <c r="O23" s="8">
        <v>0</v>
      </c>
      <c r="P23" s="8"/>
      <c r="Q23" s="8">
        <f t="shared" si="1"/>
        <v>3080371576</v>
      </c>
    </row>
    <row r="24" spans="1:17" x14ac:dyDescent="0.55000000000000004">
      <c r="A24" s="1" t="s">
        <v>49</v>
      </c>
      <c r="C24" s="8">
        <v>0</v>
      </c>
      <c r="D24" s="8"/>
      <c r="E24" s="8">
        <v>2222163917</v>
      </c>
      <c r="F24" s="8"/>
      <c r="G24" s="8">
        <v>0</v>
      </c>
      <c r="H24" s="8"/>
      <c r="I24" s="8">
        <f t="shared" si="0"/>
        <v>2222163917</v>
      </c>
      <c r="J24" s="8"/>
      <c r="K24" s="8">
        <v>0</v>
      </c>
      <c r="L24" s="8"/>
      <c r="M24" s="8">
        <v>7095667936</v>
      </c>
      <c r="N24" s="8"/>
      <c r="O24" s="8">
        <v>0</v>
      </c>
      <c r="P24" s="8"/>
      <c r="Q24" s="8">
        <f t="shared" si="1"/>
        <v>7095667936</v>
      </c>
    </row>
    <row r="25" spans="1:17" x14ac:dyDescent="0.55000000000000004">
      <c r="A25" s="1" t="s">
        <v>57</v>
      </c>
      <c r="C25" s="8">
        <v>0</v>
      </c>
      <c r="D25" s="8"/>
      <c r="E25" s="8">
        <v>2947775</v>
      </c>
      <c r="F25" s="8"/>
      <c r="G25" s="8">
        <v>0</v>
      </c>
      <c r="H25" s="8"/>
      <c r="I25" s="8">
        <f t="shared" si="0"/>
        <v>2947775</v>
      </c>
      <c r="J25" s="8"/>
      <c r="K25" s="8">
        <v>0</v>
      </c>
      <c r="L25" s="8"/>
      <c r="M25" s="8">
        <v>12799595</v>
      </c>
      <c r="N25" s="8"/>
      <c r="O25" s="8">
        <v>0</v>
      </c>
      <c r="P25" s="8"/>
      <c r="Q25" s="8">
        <f t="shared" si="1"/>
        <v>12799595</v>
      </c>
    </row>
    <row r="26" spans="1:17" x14ac:dyDescent="0.55000000000000004">
      <c r="A26" s="1" t="s">
        <v>52</v>
      </c>
      <c r="C26" s="8">
        <v>0</v>
      </c>
      <c r="D26" s="8"/>
      <c r="E26" s="8">
        <v>281056967</v>
      </c>
      <c r="F26" s="8"/>
      <c r="G26" s="8">
        <v>0</v>
      </c>
      <c r="H26" s="8"/>
      <c r="I26" s="8">
        <f t="shared" si="0"/>
        <v>281056967</v>
      </c>
      <c r="J26" s="8"/>
      <c r="K26" s="8">
        <v>0</v>
      </c>
      <c r="L26" s="8"/>
      <c r="M26" s="8">
        <v>855092811</v>
      </c>
      <c r="N26" s="8"/>
      <c r="O26" s="8">
        <v>0</v>
      </c>
      <c r="P26" s="8"/>
      <c r="Q26" s="8">
        <f t="shared" si="1"/>
        <v>855092811</v>
      </c>
    </row>
    <row r="27" spans="1:17" x14ac:dyDescent="0.55000000000000004">
      <c r="A27" s="1" t="s">
        <v>69</v>
      </c>
      <c r="C27" s="8">
        <v>0</v>
      </c>
      <c r="D27" s="8"/>
      <c r="E27" s="8">
        <v>273899113</v>
      </c>
      <c r="F27" s="8"/>
      <c r="G27" s="8">
        <v>0</v>
      </c>
      <c r="H27" s="8"/>
      <c r="I27" s="8">
        <f t="shared" si="0"/>
        <v>273899113</v>
      </c>
      <c r="J27" s="8"/>
      <c r="K27" s="8">
        <v>0</v>
      </c>
      <c r="L27" s="8"/>
      <c r="M27" s="8">
        <v>842353254</v>
      </c>
      <c r="N27" s="8"/>
      <c r="O27" s="8">
        <v>0</v>
      </c>
      <c r="P27" s="8"/>
      <c r="Q27" s="8">
        <f t="shared" si="1"/>
        <v>842353254</v>
      </c>
    </row>
    <row r="28" spans="1:17" x14ac:dyDescent="0.55000000000000004">
      <c r="A28" s="1" t="s">
        <v>30</v>
      </c>
      <c r="C28" s="8">
        <v>0</v>
      </c>
      <c r="D28" s="8"/>
      <c r="E28" s="8">
        <v>1287424115</v>
      </c>
      <c r="F28" s="8"/>
      <c r="G28" s="8">
        <v>0</v>
      </c>
      <c r="H28" s="8"/>
      <c r="I28" s="8">
        <f t="shared" si="0"/>
        <v>1287424115</v>
      </c>
      <c r="J28" s="8"/>
      <c r="K28" s="8">
        <v>0</v>
      </c>
      <c r="L28" s="8"/>
      <c r="M28" s="8">
        <v>13622397654</v>
      </c>
      <c r="N28" s="8"/>
      <c r="O28" s="8">
        <v>0</v>
      </c>
      <c r="P28" s="8"/>
      <c r="Q28" s="8">
        <f t="shared" si="1"/>
        <v>13622397654</v>
      </c>
    </row>
    <row r="29" spans="1:17" x14ac:dyDescent="0.55000000000000004">
      <c r="A29" s="1" t="s">
        <v>33</v>
      </c>
      <c r="C29" s="8">
        <v>0</v>
      </c>
      <c r="D29" s="8"/>
      <c r="E29" s="8">
        <v>9985827854</v>
      </c>
      <c r="F29" s="8"/>
      <c r="G29" s="8">
        <v>0</v>
      </c>
      <c r="H29" s="8"/>
      <c r="I29" s="8">
        <f t="shared" si="0"/>
        <v>9985827854</v>
      </c>
      <c r="J29" s="8"/>
      <c r="K29" s="8">
        <v>0</v>
      </c>
      <c r="L29" s="8"/>
      <c r="M29" s="8">
        <v>29383544010</v>
      </c>
      <c r="N29" s="8"/>
      <c r="O29" s="8">
        <v>0</v>
      </c>
      <c r="P29" s="8"/>
      <c r="Q29" s="8">
        <f t="shared" si="1"/>
        <v>29383544010</v>
      </c>
    </row>
    <row r="30" spans="1:17" x14ac:dyDescent="0.55000000000000004">
      <c r="A30" s="1" t="s">
        <v>36</v>
      </c>
      <c r="C30" s="8">
        <v>0</v>
      </c>
      <c r="D30" s="8"/>
      <c r="E30" s="8">
        <v>184410937</v>
      </c>
      <c r="F30" s="8"/>
      <c r="G30" s="8">
        <v>0</v>
      </c>
      <c r="H30" s="8"/>
      <c r="I30" s="8">
        <f t="shared" si="0"/>
        <v>184410937</v>
      </c>
      <c r="J30" s="8"/>
      <c r="K30" s="8">
        <v>0</v>
      </c>
      <c r="L30" s="8"/>
      <c r="M30" s="8">
        <v>534359750</v>
      </c>
      <c r="N30" s="8"/>
      <c r="O30" s="8">
        <v>0</v>
      </c>
      <c r="P30" s="8"/>
      <c r="Q30" s="8">
        <f t="shared" si="1"/>
        <v>534359750</v>
      </c>
    </row>
    <row r="31" spans="1:17" x14ac:dyDescent="0.55000000000000004">
      <c r="A31" s="1" t="s">
        <v>60</v>
      </c>
      <c r="C31" s="8">
        <v>0</v>
      </c>
      <c r="D31" s="8"/>
      <c r="E31" s="8">
        <v>327746523</v>
      </c>
      <c r="F31" s="8"/>
      <c r="G31" s="8">
        <v>0</v>
      </c>
      <c r="H31" s="8"/>
      <c r="I31" s="8">
        <f t="shared" si="0"/>
        <v>327746523</v>
      </c>
      <c r="J31" s="8"/>
      <c r="K31" s="8">
        <v>0</v>
      </c>
      <c r="L31" s="8"/>
      <c r="M31" s="8">
        <v>1218034496</v>
      </c>
      <c r="N31" s="8"/>
      <c r="O31" s="8">
        <v>0</v>
      </c>
      <c r="P31" s="8"/>
      <c r="Q31" s="8">
        <f t="shared" si="1"/>
        <v>1218034496</v>
      </c>
    </row>
    <row r="32" spans="1:17" x14ac:dyDescent="0.55000000000000004">
      <c r="A32" s="1" t="s">
        <v>63</v>
      </c>
      <c r="C32" s="8">
        <v>0</v>
      </c>
      <c r="D32" s="8"/>
      <c r="E32" s="8">
        <v>235177228</v>
      </c>
      <c r="F32" s="8"/>
      <c r="G32" s="8">
        <v>0</v>
      </c>
      <c r="H32" s="8"/>
      <c r="I32" s="8">
        <f t="shared" si="0"/>
        <v>235177228</v>
      </c>
      <c r="J32" s="8"/>
      <c r="K32" s="8">
        <v>0</v>
      </c>
      <c r="L32" s="8"/>
      <c r="M32" s="8">
        <v>651218552</v>
      </c>
      <c r="N32" s="8"/>
      <c r="O32" s="8">
        <v>0</v>
      </c>
      <c r="P32" s="8"/>
      <c r="Q32" s="8">
        <f t="shared" si="1"/>
        <v>651218552</v>
      </c>
    </row>
    <row r="33" spans="1:17" x14ac:dyDescent="0.55000000000000004">
      <c r="A33" s="1" t="s">
        <v>27</v>
      </c>
      <c r="C33" s="8">
        <v>0</v>
      </c>
      <c r="D33" s="8"/>
      <c r="E33" s="8">
        <v>363673196</v>
      </c>
      <c r="F33" s="8"/>
      <c r="G33" s="8">
        <v>0</v>
      </c>
      <c r="H33" s="8"/>
      <c r="I33" s="8">
        <f t="shared" si="0"/>
        <v>363673196</v>
      </c>
      <c r="J33" s="8"/>
      <c r="K33" s="8">
        <v>0</v>
      </c>
      <c r="L33" s="8"/>
      <c r="M33" s="8">
        <v>951176698</v>
      </c>
      <c r="N33" s="8"/>
      <c r="O33" s="8">
        <v>0</v>
      </c>
      <c r="P33" s="8"/>
      <c r="Q33" s="8">
        <f t="shared" si="1"/>
        <v>951176698</v>
      </c>
    </row>
    <row r="34" spans="1:17" x14ac:dyDescent="0.55000000000000004">
      <c r="A34" s="1" t="s">
        <v>81</v>
      </c>
      <c r="C34" s="8">
        <v>0</v>
      </c>
      <c r="D34" s="8"/>
      <c r="E34" s="8">
        <v>12272095819</v>
      </c>
      <c r="F34" s="8"/>
      <c r="G34" s="8">
        <v>0</v>
      </c>
      <c r="H34" s="8"/>
      <c r="I34" s="8">
        <f t="shared" si="0"/>
        <v>12272095819</v>
      </c>
      <c r="J34" s="8"/>
      <c r="K34" s="8">
        <v>0</v>
      </c>
      <c r="L34" s="8"/>
      <c r="M34" s="8">
        <v>34853559078</v>
      </c>
      <c r="N34" s="8"/>
      <c r="O34" s="8">
        <v>0</v>
      </c>
      <c r="P34" s="8"/>
      <c r="Q34" s="8">
        <f t="shared" si="1"/>
        <v>34853559078</v>
      </c>
    </row>
    <row r="35" spans="1:17" x14ac:dyDescent="0.55000000000000004">
      <c r="A35" s="1" t="s">
        <v>87</v>
      </c>
      <c r="C35" s="8">
        <v>0</v>
      </c>
      <c r="D35" s="8"/>
      <c r="E35" s="8">
        <v>4451450551</v>
      </c>
      <c r="F35" s="8"/>
      <c r="G35" s="8">
        <v>0</v>
      </c>
      <c r="H35" s="8"/>
      <c r="I35" s="8">
        <f t="shared" si="0"/>
        <v>4451450551</v>
      </c>
      <c r="J35" s="8"/>
      <c r="K35" s="8">
        <v>0</v>
      </c>
      <c r="L35" s="8"/>
      <c r="M35" s="8">
        <v>11327658463</v>
      </c>
      <c r="N35" s="8"/>
      <c r="O35" s="8">
        <v>0</v>
      </c>
      <c r="P35" s="8"/>
      <c r="Q35" s="8">
        <f t="shared" si="1"/>
        <v>11327658463</v>
      </c>
    </row>
    <row r="36" spans="1:17" x14ac:dyDescent="0.55000000000000004">
      <c r="A36" s="1" t="s">
        <v>90</v>
      </c>
      <c r="C36" s="8">
        <v>0</v>
      </c>
      <c r="D36" s="8"/>
      <c r="E36" s="8">
        <v>3486945800</v>
      </c>
      <c r="F36" s="8"/>
      <c r="G36" s="8">
        <v>0</v>
      </c>
      <c r="H36" s="8"/>
      <c r="I36" s="8">
        <f t="shared" si="0"/>
        <v>3486945800</v>
      </c>
      <c r="J36" s="8"/>
      <c r="K36" s="8">
        <v>0</v>
      </c>
      <c r="L36" s="8"/>
      <c r="M36" s="8">
        <v>5778177150</v>
      </c>
      <c r="N36" s="8"/>
      <c r="O36" s="8">
        <v>0</v>
      </c>
      <c r="P36" s="8"/>
      <c r="Q36" s="8">
        <f t="shared" si="1"/>
        <v>5778177150</v>
      </c>
    </row>
    <row r="37" spans="1:17" x14ac:dyDescent="0.55000000000000004">
      <c r="A37" s="1" t="s">
        <v>84</v>
      </c>
      <c r="C37" s="8">
        <v>0</v>
      </c>
      <c r="D37" s="8"/>
      <c r="E37" s="8">
        <v>17265637822</v>
      </c>
      <c r="F37" s="8"/>
      <c r="G37" s="8">
        <v>0</v>
      </c>
      <c r="H37" s="8"/>
      <c r="I37" s="8">
        <f t="shared" si="0"/>
        <v>17265637822</v>
      </c>
      <c r="J37" s="8"/>
      <c r="K37" s="8">
        <v>0</v>
      </c>
      <c r="L37" s="8"/>
      <c r="M37" s="8">
        <v>27165112633</v>
      </c>
      <c r="N37" s="8"/>
      <c r="O37" s="8">
        <v>0</v>
      </c>
      <c r="P37" s="8"/>
      <c r="Q37" s="8">
        <f t="shared" si="1"/>
        <v>27165112633</v>
      </c>
    </row>
    <row r="38" spans="1:17" x14ac:dyDescent="0.55000000000000004">
      <c r="A38" s="1" t="s">
        <v>93</v>
      </c>
      <c r="C38" s="8">
        <v>0</v>
      </c>
      <c r="D38" s="8"/>
      <c r="E38" s="8">
        <v>11154961369</v>
      </c>
      <c r="F38" s="8"/>
      <c r="G38" s="8">
        <v>0</v>
      </c>
      <c r="H38" s="8"/>
      <c r="I38" s="8">
        <f t="shared" si="0"/>
        <v>11154961369</v>
      </c>
      <c r="J38" s="8"/>
      <c r="K38" s="8">
        <v>0</v>
      </c>
      <c r="L38" s="8"/>
      <c r="M38" s="8">
        <v>14115949499</v>
      </c>
      <c r="N38" s="8"/>
      <c r="O38" s="8">
        <v>0</v>
      </c>
      <c r="P38" s="8"/>
      <c r="Q38" s="8">
        <f t="shared" si="1"/>
        <v>14115949499</v>
      </c>
    </row>
    <row r="39" spans="1:17" x14ac:dyDescent="0.55000000000000004">
      <c r="A39" s="1" t="s">
        <v>111</v>
      </c>
      <c r="C39" s="8">
        <v>0</v>
      </c>
      <c r="D39" s="8"/>
      <c r="E39" s="8">
        <v>9704883568</v>
      </c>
      <c r="F39" s="8"/>
      <c r="G39" s="8">
        <v>0</v>
      </c>
      <c r="H39" s="8"/>
      <c r="I39" s="8">
        <f t="shared" si="0"/>
        <v>9704883568</v>
      </c>
      <c r="J39" s="8"/>
      <c r="K39" s="8">
        <v>0</v>
      </c>
      <c r="L39" s="8"/>
      <c r="M39" s="8">
        <v>9704883566</v>
      </c>
      <c r="N39" s="8"/>
      <c r="O39" s="8">
        <v>0</v>
      </c>
      <c r="P39" s="8"/>
      <c r="Q39" s="8">
        <f t="shared" si="1"/>
        <v>9704883566</v>
      </c>
    </row>
    <row r="40" spans="1:17" ht="24.75" thickBot="1" x14ac:dyDescent="0.6">
      <c r="C40" s="9">
        <f>SUM(C8:C39)</f>
        <v>68130841388</v>
      </c>
      <c r="D40" s="8"/>
      <c r="E40" s="9">
        <f>SUM(E8:E39)</f>
        <v>90490405701</v>
      </c>
      <c r="F40" s="8"/>
      <c r="G40" s="9">
        <f>SUM(G8:G39)</f>
        <v>6119886914</v>
      </c>
      <c r="H40" s="8"/>
      <c r="I40" s="9">
        <f>SUM(I8:I39)</f>
        <v>164741134003</v>
      </c>
      <c r="J40" s="8"/>
      <c r="K40" s="9">
        <f>SUM(K8:K39)</f>
        <v>225422381688</v>
      </c>
      <c r="L40" s="8"/>
      <c r="M40" s="9">
        <f>SUM(M8:M39)</f>
        <v>126886816723</v>
      </c>
      <c r="N40" s="8"/>
      <c r="O40" s="9">
        <f>SUM(O8:O39)</f>
        <v>41756201496</v>
      </c>
      <c r="P40" s="8"/>
      <c r="Q40" s="9">
        <f>SUM(Q8:Q39)</f>
        <v>394065399907</v>
      </c>
    </row>
    <row r="41" spans="1:17" ht="24.75" thickTop="1" x14ac:dyDescent="0.55000000000000004">
      <c r="C41" s="16"/>
      <c r="E41" s="16"/>
      <c r="G41" s="16"/>
      <c r="K41" s="16"/>
      <c r="M41" s="16"/>
      <c r="O41" s="1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R12"/>
  <sheetViews>
    <sheetView rightToLeft="1" workbookViewId="0">
      <selection activeCell="K8" sqref="K8"/>
    </sheetView>
  </sheetViews>
  <sheetFormatPr defaultRowHeight="24" x14ac:dyDescent="0.55000000000000004"/>
  <cols>
    <col min="1" max="1" width="25.5703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8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8" ht="24.75" x14ac:dyDescent="0.55000000000000004">
      <c r="A3" s="19" t="s">
        <v>132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8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8" ht="24.75" x14ac:dyDescent="0.55000000000000004">
      <c r="A6" s="18" t="s">
        <v>151</v>
      </c>
      <c r="B6" s="18" t="s">
        <v>151</v>
      </c>
      <c r="C6" s="18" t="s">
        <v>151</v>
      </c>
      <c r="E6" s="18" t="s">
        <v>134</v>
      </c>
      <c r="F6" s="18" t="s">
        <v>134</v>
      </c>
      <c r="G6" s="18" t="s">
        <v>134</v>
      </c>
      <c r="I6" s="18" t="s">
        <v>135</v>
      </c>
      <c r="J6" s="18" t="s">
        <v>135</v>
      </c>
      <c r="K6" s="18" t="s">
        <v>135</v>
      </c>
    </row>
    <row r="7" spans="1:18" ht="24.75" x14ac:dyDescent="0.55000000000000004">
      <c r="A7" s="18" t="s">
        <v>152</v>
      </c>
      <c r="C7" s="18" t="s">
        <v>122</v>
      </c>
      <c r="E7" s="18" t="s">
        <v>153</v>
      </c>
      <c r="G7" s="18" t="s">
        <v>154</v>
      </c>
      <c r="I7" s="18" t="s">
        <v>153</v>
      </c>
      <c r="K7" s="18" t="s">
        <v>154</v>
      </c>
    </row>
    <row r="8" spans="1:18" x14ac:dyDescent="0.55000000000000004">
      <c r="A8" s="1" t="s">
        <v>128</v>
      </c>
      <c r="C8" s="5" t="s">
        <v>129</v>
      </c>
      <c r="D8" s="5"/>
      <c r="E8" s="7">
        <v>805695</v>
      </c>
      <c r="F8" s="5"/>
      <c r="G8" s="10">
        <f>E8/$E$9</f>
        <v>1</v>
      </c>
      <c r="H8" s="5"/>
      <c r="I8" s="7">
        <v>2076548</v>
      </c>
      <c r="J8" s="5"/>
      <c r="K8" s="10">
        <f>I8/$I$9</f>
        <v>1</v>
      </c>
      <c r="L8" s="5"/>
      <c r="M8" s="5"/>
      <c r="N8" s="5"/>
      <c r="O8" s="5"/>
      <c r="P8" s="5"/>
      <c r="Q8" s="5"/>
      <c r="R8" s="5"/>
    </row>
    <row r="9" spans="1:18" ht="24.75" thickBot="1" x14ac:dyDescent="0.6">
      <c r="C9" s="5"/>
      <c r="D9" s="5"/>
      <c r="E9" s="15">
        <f>SUM(E8)</f>
        <v>805695</v>
      </c>
      <c r="F9" s="5"/>
      <c r="G9" s="11">
        <f>SUM(G8)</f>
        <v>1</v>
      </c>
      <c r="H9" s="5"/>
      <c r="I9" s="15">
        <f>SUM(I8)</f>
        <v>2076548</v>
      </c>
      <c r="J9" s="5"/>
      <c r="K9" s="11">
        <f>SUM(K8)</f>
        <v>1</v>
      </c>
      <c r="L9" s="5"/>
      <c r="M9" s="5"/>
      <c r="N9" s="5"/>
      <c r="O9" s="5"/>
      <c r="P9" s="5"/>
      <c r="Q9" s="5"/>
      <c r="R9" s="5"/>
    </row>
    <row r="10" spans="1:18" ht="24.75" thickTop="1" x14ac:dyDescent="0.55000000000000004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x14ac:dyDescent="0.55000000000000004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55000000000000004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تائیدیه</vt:lpstr>
      <vt:lpstr>اوراق مشارکت</vt:lpstr>
      <vt:lpstr>تعدیل قیمت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2022-10-31T05:17:35Z</dcterms:created>
  <dcterms:modified xsi:type="dcterms:W3CDTF">2022-10-31T12:43:01Z</dcterms:modified>
</cp:coreProperties>
</file>