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22FE261D-07D8-4746-AF6E-F62F96FC747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K40" i="4"/>
  <c r="E8" i="15"/>
  <c r="G10" i="15"/>
  <c r="C9" i="15"/>
  <c r="C8" i="15"/>
  <c r="C7" i="15"/>
  <c r="K9" i="13"/>
  <c r="K8" i="13"/>
  <c r="G9" i="13"/>
  <c r="G8" i="13"/>
  <c r="I9" i="13"/>
  <c r="E9" i="13"/>
  <c r="Q43" i="12"/>
  <c r="M45" i="12"/>
  <c r="O4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4" i="12"/>
  <c r="Q45" i="12" s="1"/>
  <c r="Q8" i="12"/>
  <c r="K45" i="12"/>
  <c r="C45" i="12"/>
  <c r="E45" i="12"/>
  <c r="G45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5" i="12" s="1"/>
  <c r="I43" i="12"/>
  <c r="I44" i="12"/>
  <c r="I8" i="12"/>
  <c r="Q15" i="10"/>
  <c r="M17" i="10"/>
  <c r="O17" i="10"/>
  <c r="Q17" i="10"/>
  <c r="Q9" i="10"/>
  <c r="Q10" i="10"/>
  <c r="Q11" i="10"/>
  <c r="Q12" i="10"/>
  <c r="Q13" i="10"/>
  <c r="Q14" i="10"/>
  <c r="Q16" i="10"/>
  <c r="Q8" i="10"/>
  <c r="I9" i="10"/>
  <c r="I10" i="10"/>
  <c r="I11" i="10"/>
  <c r="I12" i="10"/>
  <c r="I13" i="10"/>
  <c r="I14" i="10"/>
  <c r="I15" i="10"/>
  <c r="I16" i="10"/>
  <c r="I8" i="10"/>
  <c r="E17" i="10"/>
  <c r="G17" i="10"/>
  <c r="I17" i="10"/>
  <c r="Q9" i="9"/>
  <c r="Q10" i="9"/>
  <c r="Q11" i="9"/>
  <c r="Q12" i="9"/>
  <c r="Q45" i="9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8" i="9"/>
  <c r="O45" i="9"/>
  <c r="M45" i="9"/>
  <c r="I45" i="9"/>
  <c r="G45" i="9"/>
  <c r="E45" i="9"/>
  <c r="T21" i="7"/>
  <c r="S17" i="7"/>
  <c r="Q17" i="7"/>
  <c r="O17" i="7"/>
  <c r="M17" i="7"/>
  <c r="K17" i="7"/>
  <c r="I17" i="7"/>
  <c r="S10" i="6"/>
  <c r="Q10" i="6"/>
  <c r="O10" i="6"/>
  <c r="M10" i="6"/>
  <c r="K10" i="6"/>
  <c r="I10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8" i="4"/>
  <c r="AK46" i="3"/>
  <c r="AI46" i="3"/>
  <c r="AG46" i="3"/>
  <c r="AA46" i="3"/>
  <c r="W46" i="3"/>
  <c r="S46" i="3"/>
  <c r="Q46" i="3"/>
  <c r="E7" i="15" l="1"/>
  <c r="E9" i="15"/>
  <c r="E10" i="15" l="1"/>
</calcChain>
</file>

<file path=xl/sharedStrings.xml><?xml version="1.0" encoding="utf-8"?>
<sst xmlns="http://schemas.openxmlformats.org/spreadsheetml/2006/main" count="646" uniqueCount="180">
  <si>
    <t>صندوق سرمایه‌گذاری ثابت آوند مفید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</si>
  <si>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</si>
  <si>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</si>
  <si>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</si>
  <si>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</si>
  <si>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</si>
  <si>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</si>
  <si>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</si>
  <si>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</si>
  <si>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</si>
  <si>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</si>
  <si>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</si>
  <si>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</si>
  <si>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</si>
  <si>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</si>
  <si>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</si>
  <si>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</si>
  <si>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</si>
  <si>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</si>
  <si>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</si>
  <si>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</si>
  <si>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</si>
  <si>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</si>
  <si>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</si>
  <si>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</si>
  <si>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</si>
  <si>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</si>
  <si>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</si>
  <si>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</si>
  <si>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</si>
  <si>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</si>
  <si>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</si>
  <si>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</si>
  <si>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</si>
  <si>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</si>
  <si>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</si>
  <si>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</si>
  <si>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</si>
  <si>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</si>
  <si>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</si>
  <si>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</si>
  <si>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</si>
  <si>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</si>
  <si>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</si>
  <si>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</si>
  <si>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</si>
  <si>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</si>
  <si>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</si>
  <si>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</si>
  <si>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</si>
  <si>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</si>
  <si>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</si>
  <si>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</si>
  <si>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</si>
  <si>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</si>
  <si>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</si>
  <si>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</si>
  <si>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</si>
  <si>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</si>
  <si>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</si>
  <si>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</si>
  <si>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</si>
  <si>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</si>
  <si>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</si>
  <si>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</si>
  <si>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</si>
  <si>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</si>
  <si>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</si>
  <si>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</si>
  <si>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</si>
  <si>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</si>
  <si>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</si>
  <si>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</si>
  <si>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</si>
  <si>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</si>
  <si>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</si>
  <si>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</si>
  <si>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</si>
  <si>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</si>
  <si>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</si>
  <si>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</si>
  <si>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</si>
  <si>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</si>
  <si>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</si>
  <si>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</si>
  <si>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</si>
  <si>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</si>
  <si>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</si>
  <si>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</si>
  <si>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</si>
  <si>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</si>
  <si>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</si>
  <si>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</si>
  <si>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</si>
  <si>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</si>
  <si>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</si>
  <si>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</si>
  <si>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</si>
  <si>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</si>
  <si>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</si>
  <si>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</si>
  <si>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</si>
  <si>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</si>
  <si>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</si>
  <si>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</si>
  <si>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</si>
  <si>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</si>
  <si>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</si>
  <si>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</si>
  <si>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</si>
  <si>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</si>
  <si>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دولت94-ش.خ030816</t>
  </si>
  <si>
    <t>1400/09/16</t>
  </si>
  <si>
    <t>1403/08/16</t>
  </si>
  <si>
    <t>اسنادخزانه-م7بودجه99-020704</t>
  </si>
  <si>
    <t>1402/07/04</t>
  </si>
  <si>
    <t>اسنادخزانه-م4بودجه99-011215</t>
  </si>
  <si>
    <t>1399/07/23</t>
  </si>
  <si>
    <t>1401/12/15</t>
  </si>
  <si>
    <t>اسنادخزانه-م2بودجه99-011019</t>
  </si>
  <si>
    <t>1399/06/19</t>
  </si>
  <si>
    <t>1401/10/19</t>
  </si>
  <si>
    <t>مرابحه عام دولتی64-ش.خ0111</t>
  </si>
  <si>
    <t>1399/10/09</t>
  </si>
  <si>
    <t>1401/11/09</t>
  </si>
  <si>
    <t>مرابحه عام دولت70-ش.خ0112</t>
  </si>
  <si>
    <t>1399/11/07</t>
  </si>
  <si>
    <t>1401/12/07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</si>
  <si>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</si>
  <si>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</si>
  <si>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</si>
  <si>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</si>
  <si>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</si>
  <si>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</si>
  <si>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</si>
  <si>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</si>
  <si>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</si>
  <si>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</si>
  <si>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</si>
  <si>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</si>
  <si>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</si>
  <si>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</si>
  <si>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</si>
  <si>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</si>
  <si>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</si>
  <si>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</si>
  <si>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</si>
  <si>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</si>
  <si>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</si>
  <si>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</si>
  <si>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</si>
  <si>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</si>
  <si>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</si>
  <si>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</si>
  <si>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</si>
  <si>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</si>
  <si>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</si>
  <si>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</si>
  <si>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</si>
  <si>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</si>
  <si>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</si>
  <si>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</si>
  <si>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</si>
  <si>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</si>
  <si>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</si>
  <si>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</si>
  <si>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</si>
  <si>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</si>
  <si>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</si>
  <si>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</si>
  <si>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</si>
  <si>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</si>
  <si>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</si>
  <si>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</si>
  <si>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</si>
  <si>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1401/08/01</t>
  </si>
  <si>
    <t>جلوگیری از نوسانات ناگهانی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</si>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</sst>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238125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585FFB3-D526-7026-D689-046CF4499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593A-8CDA-42EB-93E3-56CFBB2F2BB7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G17" sqref="G17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 x14ac:dyDescent="0.55000000000000004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 x14ac:dyDescent="0.55000000000000004">
      <c r="A6" s="19" t="s">
        <v>168</v>
      </c>
      <c r="B6" s="19" t="s">
        <v>168</v>
      </c>
      <c r="C6" s="19" t="s">
        <v>168</v>
      </c>
      <c r="E6" s="19" t="s">
        <v>151</v>
      </c>
      <c r="F6" s="19" t="s">
        <v>151</v>
      </c>
      <c r="G6" s="19" t="s">
        <v>151</v>
      </c>
      <c r="I6" s="19" t="s">
        <v>152</v>
      </c>
      <c r="J6" s="19" t="s">
        <v>152</v>
      </c>
      <c r="K6" s="19" t="s">
        <v>152</v>
      </c>
    </row>
    <row r="7" spans="1:11" ht="24.75" x14ac:dyDescent="0.55000000000000004">
      <c r="A7" s="19" t="s">
        <v>169</v>
      </c>
      <c r="C7" s="19" t="s">
        <v>136</v>
      </c>
      <c r="E7" s="19" t="s">
        <v>170</v>
      </c>
      <c r="G7" s="19" t="s">
        <v>171</v>
      </c>
      <c r="I7" s="19" t="s">
        <v>170</v>
      </c>
      <c r="K7" s="19" t="s">
        <v>171</v>
      </c>
    </row>
    <row r="8" spans="1:11" x14ac:dyDescent="0.55000000000000004">
      <c r="A8" s="4" t="s">
        <v>142</v>
      </c>
      <c r="B8" s="4"/>
      <c r="C8" s="4" t="s">
        <v>143</v>
      </c>
      <c r="D8" s="4"/>
      <c r="E8" s="6">
        <v>7173222</v>
      </c>
      <c r="F8" s="4"/>
      <c r="G8" s="8">
        <f>E8/$E$9</f>
        <v>1</v>
      </c>
      <c r="H8" s="4"/>
      <c r="I8" s="6">
        <v>9249770</v>
      </c>
      <c r="J8" s="4"/>
      <c r="K8" s="8">
        <f>I8/$I$9</f>
        <v>1</v>
      </c>
    </row>
    <row r="9" spans="1:11" ht="24.75" thickBot="1" x14ac:dyDescent="0.6">
      <c r="A9" s="4"/>
      <c r="B9" s="4"/>
      <c r="C9" s="4"/>
      <c r="D9" s="4"/>
      <c r="E9" s="10">
        <f>SUM(E8)</f>
        <v>7173222</v>
      </c>
      <c r="F9" s="4"/>
      <c r="G9" s="12">
        <f>SUM(G8)</f>
        <v>1</v>
      </c>
      <c r="H9" s="4"/>
      <c r="I9" s="10">
        <f>SUM(I8)</f>
        <v>9249770</v>
      </c>
      <c r="J9" s="4"/>
      <c r="K9" s="12">
        <f>SUM(K8)</f>
        <v>1</v>
      </c>
    </row>
    <row r="10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22" style="1" customWidth="1"/>
    <col min="2" max="2" width="1" style="1" customWidth="1"/>
    <col min="3" max="3" width="19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8" t="s">
        <v>0</v>
      </c>
      <c r="B2" s="18"/>
      <c r="C2" s="18"/>
      <c r="D2" s="18"/>
      <c r="E2" s="18"/>
    </row>
    <row r="3" spans="1:5" ht="24.75" x14ac:dyDescent="0.55000000000000004">
      <c r="A3" s="18" t="s">
        <v>149</v>
      </c>
      <c r="B3" s="18"/>
      <c r="C3" s="18"/>
      <c r="D3" s="18"/>
      <c r="E3" s="18"/>
    </row>
    <row r="4" spans="1:5" ht="24.75" x14ac:dyDescent="0.55000000000000004">
      <c r="A4" s="18" t="s">
        <v>2</v>
      </c>
      <c r="B4" s="18"/>
      <c r="C4" s="18"/>
      <c r="D4" s="18"/>
      <c r="E4" s="18"/>
    </row>
    <row r="5" spans="1:5" ht="24.75" x14ac:dyDescent="0.55000000000000004">
      <c r="C5" s="18" t="s">
        <v>151</v>
      </c>
      <c r="E5" s="2" t="s">
        <v>178</v>
      </c>
    </row>
    <row r="6" spans="1:5" ht="24.75" x14ac:dyDescent="0.55000000000000004">
      <c r="A6" s="18" t="s">
        <v>172</v>
      </c>
      <c r="C6" s="19"/>
      <c r="E6" s="5" t="s">
        <v>179</v>
      </c>
    </row>
    <row r="7" spans="1:5" ht="24.75" x14ac:dyDescent="0.55000000000000004">
      <c r="A7" s="19" t="s">
        <v>172</v>
      </c>
      <c r="C7" s="19" t="s">
        <v>139</v>
      </c>
      <c r="E7" s="19" t="s">
        <v>139</v>
      </c>
    </row>
    <row r="8" spans="1:5" x14ac:dyDescent="0.55000000000000004">
      <c r="A8" s="1" t="s">
        <v>172</v>
      </c>
      <c r="C8" s="6">
        <v>76000</v>
      </c>
      <c r="D8" s="4"/>
      <c r="E8" s="6">
        <v>516000</v>
      </c>
    </row>
    <row r="9" spans="1:5" ht="24.75" thickBot="1" x14ac:dyDescent="0.6">
      <c r="A9" s="1" t="s">
        <v>158</v>
      </c>
      <c r="C9" s="10">
        <v>76000</v>
      </c>
      <c r="D9" s="4"/>
      <c r="E9" s="10">
        <v>516000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8"/>
  <sheetViews>
    <sheetView rightToLeft="1" tabSelected="1" topLeftCell="H1" workbookViewId="0">
      <selection activeCell="K21" sqref="K21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 x14ac:dyDescent="0.55000000000000004">
      <c r="A6" s="19" t="s">
        <v>15</v>
      </c>
      <c r="B6" s="19" t="s">
        <v>15</v>
      </c>
      <c r="C6" s="19" t="s">
        <v>15</v>
      </c>
      <c r="D6" s="19" t="s">
        <v>15</v>
      </c>
      <c r="E6" s="19" t="s">
        <v>15</v>
      </c>
      <c r="F6" s="19" t="s">
        <v>15</v>
      </c>
      <c r="G6" s="19" t="s">
        <v>15</v>
      </c>
      <c r="H6" s="19" t="s">
        <v>15</v>
      </c>
      <c r="I6" s="19" t="s">
        <v>15</v>
      </c>
      <c r="J6" s="19" t="s">
        <v>15</v>
      </c>
      <c r="K6" s="19" t="s">
        <v>15</v>
      </c>
      <c r="L6" s="19" t="s">
        <v>15</v>
      </c>
      <c r="M6" s="19" t="s">
        <v>15</v>
      </c>
      <c r="O6" s="19" t="s">
        <v>175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8" t="s">
        <v>16</v>
      </c>
      <c r="C7" s="18" t="s">
        <v>17</v>
      </c>
      <c r="E7" s="18" t="s">
        <v>18</v>
      </c>
      <c r="G7" s="18" t="s">
        <v>19</v>
      </c>
      <c r="I7" s="18" t="s">
        <v>20</v>
      </c>
      <c r="K7" s="18" t="s">
        <v>21</v>
      </c>
      <c r="M7" s="18" t="s">
        <v>14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22</v>
      </c>
      <c r="AG7" s="18" t="s">
        <v>8</v>
      </c>
      <c r="AI7" s="18" t="s">
        <v>9</v>
      </c>
      <c r="AK7" s="18" t="s">
        <v>12</v>
      </c>
    </row>
    <row r="8" spans="1:37" ht="24.75" x14ac:dyDescent="0.55000000000000004">
      <c r="A8" s="19" t="s">
        <v>16</v>
      </c>
      <c r="C8" s="19" t="s">
        <v>17</v>
      </c>
      <c r="E8" s="19" t="s">
        <v>18</v>
      </c>
      <c r="G8" s="19" t="s">
        <v>19</v>
      </c>
      <c r="I8" s="19" t="s">
        <v>20</v>
      </c>
      <c r="K8" s="19" t="s">
        <v>21</v>
      </c>
      <c r="M8" s="19" t="s">
        <v>14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13</v>
      </c>
      <c r="AC8" s="19" t="s">
        <v>7</v>
      </c>
      <c r="AE8" s="19" t="s">
        <v>22</v>
      </c>
      <c r="AG8" s="19" t="s">
        <v>8</v>
      </c>
      <c r="AI8" s="19" t="s">
        <v>9</v>
      </c>
      <c r="AK8" s="19" t="s">
        <v>12</v>
      </c>
    </row>
    <row r="9" spans="1:37" x14ac:dyDescent="0.55000000000000004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0</v>
      </c>
      <c r="L9" s="4"/>
      <c r="M9" s="6">
        <v>0</v>
      </c>
      <c r="N9" s="4"/>
      <c r="O9" s="6">
        <v>327856</v>
      </c>
      <c r="P9" s="4"/>
      <c r="Q9" s="6">
        <v>200147121993</v>
      </c>
      <c r="R9" s="4"/>
      <c r="S9" s="6">
        <v>202394008568</v>
      </c>
      <c r="T9" s="4"/>
      <c r="U9" s="6">
        <v>193100</v>
      </c>
      <c r="V9" s="4"/>
      <c r="W9" s="6">
        <v>114960339961</v>
      </c>
      <c r="X9" s="4"/>
      <c r="Y9" s="6">
        <v>0</v>
      </c>
      <c r="Z9" s="4"/>
      <c r="AA9" s="6">
        <v>0</v>
      </c>
      <c r="AB9" s="6"/>
      <c r="AC9" s="6">
        <v>520956</v>
      </c>
      <c r="AD9" s="4"/>
      <c r="AE9" s="6">
        <v>628176</v>
      </c>
      <c r="AF9" s="4"/>
      <c r="AG9" s="6">
        <v>315107461954</v>
      </c>
      <c r="AH9" s="4"/>
      <c r="AI9" s="6">
        <v>327227103286</v>
      </c>
      <c r="AJ9" s="4"/>
      <c r="AK9" s="8">
        <v>2.2330543147027853E-2</v>
      </c>
    </row>
    <row r="10" spans="1:37" x14ac:dyDescent="0.55000000000000004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199600</v>
      </c>
      <c r="P10" s="4"/>
      <c r="Q10" s="6">
        <v>123268594422</v>
      </c>
      <c r="R10" s="4"/>
      <c r="S10" s="6">
        <v>124219771120</v>
      </c>
      <c r="T10" s="4"/>
      <c r="U10" s="6">
        <v>35400</v>
      </c>
      <c r="V10" s="4"/>
      <c r="W10" s="6">
        <v>21239862377</v>
      </c>
      <c r="X10" s="4"/>
      <c r="Y10" s="6">
        <v>0</v>
      </c>
      <c r="Z10" s="4"/>
      <c r="AA10" s="6">
        <v>0</v>
      </c>
      <c r="AB10" s="6"/>
      <c r="AC10" s="6">
        <v>235000</v>
      </c>
      <c r="AD10" s="4"/>
      <c r="AE10" s="6">
        <v>633282</v>
      </c>
      <c r="AF10" s="4"/>
      <c r="AG10" s="6">
        <v>144508456799</v>
      </c>
      <c r="AH10" s="4"/>
      <c r="AI10" s="6">
        <v>148809922378</v>
      </c>
      <c r="AJ10" s="4"/>
      <c r="AK10" s="8">
        <v>1.0155046324092082E-2</v>
      </c>
    </row>
    <row r="11" spans="1:37" x14ac:dyDescent="0.55000000000000004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6">
        <v>0</v>
      </c>
      <c r="L11" s="4"/>
      <c r="M11" s="6">
        <v>0</v>
      </c>
      <c r="N11" s="4"/>
      <c r="O11" s="6">
        <v>475627</v>
      </c>
      <c r="P11" s="4"/>
      <c r="Q11" s="6">
        <v>370412363692</v>
      </c>
      <c r="R11" s="4"/>
      <c r="S11" s="6">
        <v>384034761346</v>
      </c>
      <c r="T11" s="4"/>
      <c r="U11" s="6">
        <v>320386</v>
      </c>
      <c r="V11" s="4"/>
      <c r="W11" s="6">
        <v>257985446566</v>
      </c>
      <c r="X11" s="4"/>
      <c r="Y11" s="6">
        <v>0</v>
      </c>
      <c r="Z11" s="4"/>
      <c r="AA11" s="6">
        <v>0</v>
      </c>
      <c r="AB11" s="6"/>
      <c r="AC11" s="6">
        <v>796013</v>
      </c>
      <c r="AD11" s="4"/>
      <c r="AE11" s="6">
        <v>819463</v>
      </c>
      <c r="AF11" s="4"/>
      <c r="AG11" s="6">
        <v>628397810257</v>
      </c>
      <c r="AH11" s="4"/>
      <c r="AI11" s="6">
        <v>652253462899</v>
      </c>
      <c r="AJ11" s="4"/>
      <c r="AK11" s="8">
        <v>4.4510903741779392E-2</v>
      </c>
    </row>
    <row r="12" spans="1:37" x14ac:dyDescent="0.55000000000000004">
      <c r="A12" s="1" t="s">
        <v>33</v>
      </c>
      <c r="C12" s="4" t="s">
        <v>24</v>
      </c>
      <c r="D12" s="4"/>
      <c r="E12" s="4" t="s">
        <v>24</v>
      </c>
      <c r="F12" s="4"/>
      <c r="G12" s="4" t="s">
        <v>34</v>
      </c>
      <c r="H12" s="4"/>
      <c r="I12" s="4" t="s">
        <v>35</v>
      </c>
      <c r="J12" s="4"/>
      <c r="K12" s="6">
        <v>0</v>
      </c>
      <c r="L12" s="4"/>
      <c r="M12" s="6">
        <v>0</v>
      </c>
      <c r="N12" s="4"/>
      <c r="O12" s="6">
        <v>793279</v>
      </c>
      <c r="P12" s="4"/>
      <c r="Q12" s="6">
        <v>608765508588</v>
      </c>
      <c r="R12" s="4"/>
      <c r="S12" s="6">
        <v>638149052598</v>
      </c>
      <c r="T12" s="4"/>
      <c r="U12" s="6">
        <v>271700</v>
      </c>
      <c r="V12" s="4"/>
      <c r="W12" s="6">
        <v>214763526368</v>
      </c>
      <c r="X12" s="4"/>
      <c r="Y12" s="6">
        <v>0</v>
      </c>
      <c r="Z12" s="4"/>
      <c r="AA12" s="6">
        <v>0</v>
      </c>
      <c r="AB12" s="6"/>
      <c r="AC12" s="6">
        <v>1064979</v>
      </c>
      <c r="AD12" s="4"/>
      <c r="AE12" s="6">
        <v>805814</v>
      </c>
      <c r="AF12" s="4"/>
      <c r="AG12" s="6">
        <v>823529034956</v>
      </c>
      <c r="AH12" s="4"/>
      <c r="AI12" s="6">
        <v>858109552063</v>
      </c>
      <c r="AJ12" s="4"/>
      <c r="AK12" s="8">
        <v>5.8558879092822959E-2</v>
      </c>
    </row>
    <row r="13" spans="1:37" x14ac:dyDescent="0.55000000000000004">
      <c r="A13" s="1" t="s">
        <v>36</v>
      </c>
      <c r="C13" s="4" t="s">
        <v>24</v>
      </c>
      <c r="D13" s="4"/>
      <c r="E13" s="4" t="s">
        <v>24</v>
      </c>
      <c r="F13" s="4"/>
      <c r="G13" s="4" t="s">
        <v>37</v>
      </c>
      <c r="H13" s="4"/>
      <c r="I13" s="4" t="s">
        <v>38</v>
      </c>
      <c r="J13" s="4"/>
      <c r="K13" s="6">
        <v>0</v>
      </c>
      <c r="L13" s="4"/>
      <c r="M13" s="6">
        <v>0</v>
      </c>
      <c r="N13" s="4"/>
      <c r="O13" s="6">
        <v>15000</v>
      </c>
      <c r="P13" s="4"/>
      <c r="Q13" s="6">
        <v>11203370179</v>
      </c>
      <c r="R13" s="4"/>
      <c r="S13" s="6">
        <v>11737729929</v>
      </c>
      <c r="T13" s="4"/>
      <c r="U13" s="6">
        <v>153362</v>
      </c>
      <c r="V13" s="4"/>
      <c r="W13" s="6">
        <v>117921394161</v>
      </c>
      <c r="X13" s="4"/>
      <c r="Y13" s="6">
        <v>0</v>
      </c>
      <c r="Z13" s="4"/>
      <c r="AA13" s="6">
        <v>0</v>
      </c>
      <c r="AB13" s="6"/>
      <c r="AC13" s="6">
        <v>168362</v>
      </c>
      <c r="AD13" s="4"/>
      <c r="AE13" s="6">
        <v>795500</v>
      </c>
      <c r="AF13" s="4"/>
      <c r="AG13" s="6">
        <v>129124764340</v>
      </c>
      <c r="AH13" s="4"/>
      <c r="AI13" s="6">
        <v>133921758687</v>
      </c>
      <c r="AJ13" s="4"/>
      <c r="AK13" s="8">
        <v>9.1390522993205006E-3</v>
      </c>
    </row>
    <row r="14" spans="1:37" x14ac:dyDescent="0.55000000000000004">
      <c r="A14" s="1" t="s">
        <v>39</v>
      </c>
      <c r="C14" s="4" t="s">
        <v>24</v>
      </c>
      <c r="D14" s="4"/>
      <c r="E14" s="4" t="s">
        <v>24</v>
      </c>
      <c r="F14" s="4"/>
      <c r="G14" s="4" t="s">
        <v>40</v>
      </c>
      <c r="H14" s="4"/>
      <c r="I14" s="4" t="s">
        <v>41</v>
      </c>
      <c r="J14" s="4"/>
      <c r="K14" s="6">
        <v>0</v>
      </c>
      <c r="L14" s="4"/>
      <c r="M14" s="6">
        <v>0</v>
      </c>
      <c r="N14" s="4"/>
      <c r="O14" s="6">
        <v>346300</v>
      </c>
      <c r="P14" s="4"/>
      <c r="Q14" s="6">
        <v>219691075898</v>
      </c>
      <c r="R14" s="4"/>
      <c r="S14" s="6">
        <v>224416800214</v>
      </c>
      <c r="T14" s="4"/>
      <c r="U14" s="6">
        <v>498096</v>
      </c>
      <c r="V14" s="4"/>
      <c r="W14" s="6">
        <v>312365300641</v>
      </c>
      <c r="X14" s="4"/>
      <c r="Y14" s="6">
        <v>0</v>
      </c>
      <c r="Z14" s="4"/>
      <c r="AA14" s="6">
        <v>0</v>
      </c>
      <c r="AB14" s="6"/>
      <c r="AC14" s="6">
        <v>844396</v>
      </c>
      <c r="AD14" s="4"/>
      <c r="AE14" s="6">
        <v>659433</v>
      </c>
      <c r="AF14" s="4"/>
      <c r="AG14" s="6">
        <v>532056376539</v>
      </c>
      <c r="AH14" s="4"/>
      <c r="AI14" s="6">
        <v>556780129745</v>
      </c>
      <c r="AJ14" s="4"/>
      <c r="AK14" s="8">
        <v>3.7995638459726651E-2</v>
      </c>
    </row>
    <row r="15" spans="1:37" x14ac:dyDescent="0.55000000000000004">
      <c r="A15" s="1" t="s">
        <v>42</v>
      </c>
      <c r="C15" s="4" t="s">
        <v>24</v>
      </c>
      <c r="D15" s="4"/>
      <c r="E15" s="4" t="s">
        <v>24</v>
      </c>
      <c r="F15" s="4"/>
      <c r="G15" s="4" t="s">
        <v>43</v>
      </c>
      <c r="H15" s="4"/>
      <c r="I15" s="4" t="s">
        <v>44</v>
      </c>
      <c r="J15" s="4"/>
      <c r="K15" s="6">
        <v>0</v>
      </c>
      <c r="L15" s="4"/>
      <c r="M15" s="6">
        <v>0</v>
      </c>
      <c r="N15" s="4"/>
      <c r="O15" s="6">
        <v>7900</v>
      </c>
      <c r="P15" s="4"/>
      <c r="Q15" s="6">
        <v>6166025120</v>
      </c>
      <c r="R15" s="4"/>
      <c r="S15" s="6">
        <v>6451548631</v>
      </c>
      <c r="T15" s="4"/>
      <c r="U15" s="6">
        <v>50000</v>
      </c>
      <c r="V15" s="4"/>
      <c r="W15" s="6">
        <v>40528090028</v>
      </c>
      <c r="X15" s="4"/>
      <c r="Y15" s="6">
        <v>0</v>
      </c>
      <c r="Z15" s="4"/>
      <c r="AA15" s="6">
        <v>0</v>
      </c>
      <c r="AB15" s="6"/>
      <c r="AC15" s="6">
        <v>57900</v>
      </c>
      <c r="AD15" s="4"/>
      <c r="AE15" s="6">
        <v>830232</v>
      </c>
      <c r="AF15" s="4"/>
      <c r="AG15" s="6">
        <v>46694115148</v>
      </c>
      <c r="AH15" s="4"/>
      <c r="AI15" s="6">
        <v>48066767429</v>
      </c>
      <c r="AJ15" s="4"/>
      <c r="AK15" s="8">
        <v>3.2801592937529746E-3</v>
      </c>
    </row>
    <row r="16" spans="1:37" x14ac:dyDescent="0.55000000000000004">
      <c r="A16" s="1" t="s">
        <v>45</v>
      </c>
      <c r="C16" s="4" t="s">
        <v>24</v>
      </c>
      <c r="D16" s="4"/>
      <c r="E16" s="4" t="s">
        <v>24</v>
      </c>
      <c r="F16" s="4"/>
      <c r="G16" s="4" t="s">
        <v>46</v>
      </c>
      <c r="H16" s="4"/>
      <c r="I16" s="4" t="s">
        <v>35</v>
      </c>
      <c r="J16" s="4"/>
      <c r="K16" s="6">
        <v>0</v>
      </c>
      <c r="L16" s="4"/>
      <c r="M16" s="6">
        <v>0</v>
      </c>
      <c r="N16" s="4"/>
      <c r="O16" s="6">
        <v>88700</v>
      </c>
      <c r="P16" s="4"/>
      <c r="Q16" s="6">
        <v>68217283163</v>
      </c>
      <c r="R16" s="4"/>
      <c r="S16" s="6">
        <v>71297654739</v>
      </c>
      <c r="T16" s="4"/>
      <c r="U16" s="6">
        <v>72900</v>
      </c>
      <c r="V16" s="4"/>
      <c r="W16" s="6">
        <v>57912445480</v>
      </c>
      <c r="X16" s="4"/>
      <c r="Y16" s="6">
        <v>0</v>
      </c>
      <c r="Z16" s="4"/>
      <c r="AA16" s="6">
        <v>0</v>
      </c>
      <c r="AB16" s="6"/>
      <c r="AC16" s="6">
        <v>161600</v>
      </c>
      <c r="AD16" s="4"/>
      <c r="AE16" s="6">
        <v>817139</v>
      </c>
      <c r="AF16" s="4"/>
      <c r="AG16" s="6">
        <v>126129728643</v>
      </c>
      <c r="AH16" s="4"/>
      <c r="AI16" s="6">
        <v>132039593613</v>
      </c>
      <c r="AJ16" s="4"/>
      <c r="AK16" s="8">
        <v>9.0106101013096244E-3</v>
      </c>
    </row>
    <row r="17" spans="1:37" x14ac:dyDescent="0.55000000000000004">
      <c r="A17" s="1" t="s">
        <v>47</v>
      </c>
      <c r="C17" s="4" t="s">
        <v>24</v>
      </c>
      <c r="D17" s="4"/>
      <c r="E17" s="4" t="s">
        <v>24</v>
      </c>
      <c r="F17" s="4"/>
      <c r="G17" s="4" t="s">
        <v>40</v>
      </c>
      <c r="H17" s="4"/>
      <c r="I17" s="4" t="s">
        <v>48</v>
      </c>
      <c r="J17" s="4"/>
      <c r="K17" s="6">
        <v>0</v>
      </c>
      <c r="L17" s="4"/>
      <c r="M17" s="6">
        <v>0</v>
      </c>
      <c r="N17" s="4"/>
      <c r="O17" s="6">
        <v>368600</v>
      </c>
      <c r="P17" s="4"/>
      <c r="Q17" s="6">
        <v>229278009737</v>
      </c>
      <c r="R17" s="4"/>
      <c r="S17" s="6">
        <v>230325368151</v>
      </c>
      <c r="T17" s="4"/>
      <c r="U17" s="6">
        <v>195000</v>
      </c>
      <c r="V17" s="4"/>
      <c r="W17" s="6">
        <v>117521444092</v>
      </c>
      <c r="X17" s="4"/>
      <c r="Y17" s="6">
        <v>0</v>
      </c>
      <c r="Z17" s="4"/>
      <c r="AA17" s="6">
        <v>0</v>
      </c>
      <c r="AB17" s="6"/>
      <c r="AC17" s="6">
        <v>563600</v>
      </c>
      <c r="AD17" s="4"/>
      <c r="AE17" s="6">
        <v>635849</v>
      </c>
      <c r="AF17" s="4"/>
      <c r="AG17" s="6">
        <v>346799453829</v>
      </c>
      <c r="AH17" s="4"/>
      <c r="AI17" s="6">
        <v>358337171107</v>
      </c>
      <c r="AJ17" s="4"/>
      <c r="AK17" s="8">
        <v>2.4453547949526207E-2</v>
      </c>
    </row>
    <row r="18" spans="1:37" x14ac:dyDescent="0.55000000000000004">
      <c r="A18" s="1" t="s">
        <v>49</v>
      </c>
      <c r="C18" s="4" t="s">
        <v>24</v>
      </c>
      <c r="D18" s="4"/>
      <c r="E18" s="4" t="s">
        <v>24</v>
      </c>
      <c r="F18" s="4"/>
      <c r="G18" s="4" t="s">
        <v>40</v>
      </c>
      <c r="H18" s="4"/>
      <c r="I18" s="4" t="s">
        <v>50</v>
      </c>
      <c r="J18" s="4"/>
      <c r="K18" s="6">
        <v>0</v>
      </c>
      <c r="L18" s="4"/>
      <c r="M18" s="6">
        <v>0</v>
      </c>
      <c r="N18" s="4"/>
      <c r="O18" s="6">
        <v>93900</v>
      </c>
      <c r="P18" s="4"/>
      <c r="Q18" s="6">
        <v>65156406727</v>
      </c>
      <c r="R18" s="4"/>
      <c r="S18" s="6">
        <v>65451478244</v>
      </c>
      <c r="T18" s="4"/>
      <c r="U18" s="6">
        <v>370600</v>
      </c>
      <c r="V18" s="4"/>
      <c r="W18" s="6">
        <v>256045653270</v>
      </c>
      <c r="X18" s="4"/>
      <c r="Y18" s="6">
        <v>0</v>
      </c>
      <c r="Z18" s="4"/>
      <c r="AA18" s="6">
        <v>0</v>
      </c>
      <c r="AB18" s="6"/>
      <c r="AC18" s="6">
        <v>464500</v>
      </c>
      <c r="AD18" s="4"/>
      <c r="AE18" s="6">
        <v>709286</v>
      </c>
      <c r="AF18" s="4"/>
      <c r="AG18" s="6">
        <v>321202059996</v>
      </c>
      <c r="AH18" s="4"/>
      <c r="AI18" s="6">
        <v>329438225419</v>
      </c>
      <c r="AJ18" s="4"/>
      <c r="AK18" s="8">
        <v>2.2481433943353942E-2</v>
      </c>
    </row>
    <row r="19" spans="1:37" x14ac:dyDescent="0.55000000000000004">
      <c r="A19" s="1" t="s">
        <v>51</v>
      </c>
      <c r="C19" s="4" t="s">
        <v>24</v>
      </c>
      <c r="D19" s="4"/>
      <c r="E19" s="4" t="s">
        <v>24</v>
      </c>
      <c r="F19" s="4"/>
      <c r="G19" s="4" t="s">
        <v>52</v>
      </c>
      <c r="H19" s="4"/>
      <c r="I19" s="4" t="s">
        <v>53</v>
      </c>
      <c r="J19" s="4"/>
      <c r="K19" s="6">
        <v>0</v>
      </c>
      <c r="L19" s="4"/>
      <c r="M19" s="6">
        <v>0</v>
      </c>
      <c r="N19" s="4"/>
      <c r="O19" s="6">
        <v>151210</v>
      </c>
      <c r="P19" s="4"/>
      <c r="Q19" s="6">
        <v>136249553757</v>
      </c>
      <c r="R19" s="4"/>
      <c r="S19" s="6">
        <v>143345221693</v>
      </c>
      <c r="T19" s="4"/>
      <c r="U19" s="6">
        <v>136900</v>
      </c>
      <c r="V19" s="4"/>
      <c r="W19" s="6">
        <v>129706183234</v>
      </c>
      <c r="X19" s="4"/>
      <c r="Y19" s="6">
        <v>0</v>
      </c>
      <c r="Z19" s="4"/>
      <c r="AA19" s="6">
        <v>0</v>
      </c>
      <c r="AB19" s="6"/>
      <c r="AC19" s="6">
        <v>288110</v>
      </c>
      <c r="AD19" s="4"/>
      <c r="AE19" s="6">
        <v>960628</v>
      </c>
      <c r="AF19" s="4"/>
      <c r="AG19" s="6">
        <v>265955736989</v>
      </c>
      <c r="AH19" s="4"/>
      <c r="AI19" s="6">
        <v>276745429631</v>
      </c>
      <c r="AJ19" s="4"/>
      <c r="AK19" s="8">
        <v>1.888558647819746E-2</v>
      </c>
    </row>
    <row r="20" spans="1:37" x14ac:dyDescent="0.55000000000000004">
      <c r="A20" s="1" t="s">
        <v>54</v>
      </c>
      <c r="C20" s="4" t="s">
        <v>24</v>
      </c>
      <c r="D20" s="4"/>
      <c r="E20" s="4" t="s">
        <v>24</v>
      </c>
      <c r="F20" s="4"/>
      <c r="G20" s="4" t="s">
        <v>55</v>
      </c>
      <c r="H20" s="4"/>
      <c r="I20" s="4" t="s">
        <v>56</v>
      </c>
      <c r="J20" s="4"/>
      <c r="K20" s="6">
        <v>0</v>
      </c>
      <c r="L20" s="4"/>
      <c r="M20" s="6">
        <v>0</v>
      </c>
      <c r="N20" s="4"/>
      <c r="O20" s="6">
        <v>175200</v>
      </c>
      <c r="P20" s="4"/>
      <c r="Q20" s="6">
        <v>119055803164</v>
      </c>
      <c r="R20" s="4"/>
      <c r="S20" s="6">
        <v>119574868121</v>
      </c>
      <c r="T20" s="4"/>
      <c r="U20" s="6">
        <v>579787</v>
      </c>
      <c r="V20" s="4"/>
      <c r="W20" s="6">
        <v>384885407244</v>
      </c>
      <c r="X20" s="4"/>
      <c r="Y20" s="6">
        <v>0</v>
      </c>
      <c r="Z20" s="4"/>
      <c r="AA20" s="6">
        <v>0</v>
      </c>
      <c r="AB20" s="6"/>
      <c r="AC20" s="6">
        <v>754987</v>
      </c>
      <c r="AD20" s="4"/>
      <c r="AE20" s="6">
        <v>694528</v>
      </c>
      <c r="AF20" s="4"/>
      <c r="AG20" s="6">
        <v>503941210403</v>
      </c>
      <c r="AH20" s="4"/>
      <c r="AI20" s="6">
        <v>524319628715</v>
      </c>
      <c r="AJ20" s="4"/>
      <c r="AK20" s="8">
        <v>3.5780477760794509E-2</v>
      </c>
    </row>
    <row r="21" spans="1:37" x14ac:dyDescent="0.55000000000000004">
      <c r="A21" s="1" t="s">
        <v>57</v>
      </c>
      <c r="C21" s="4" t="s">
        <v>24</v>
      </c>
      <c r="D21" s="4"/>
      <c r="E21" s="4" t="s">
        <v>24</v>
      </c>
      <c r="F21" s="4"/>
      <c r="G21" s="4" t="s">
        <v>40</v>
      </c>
      <c r="H21" s="4"/>
      <c r="I21" s="4" t="s">
        <v>48</v>
      </c>
      <c r="J21" s="4"/>
      <c r="K21" s="6">
        <v>0</v>
      </c>
      <c r="L21" s="4"/>
      <c r="M21" s="6">
        <v>0</v>
      </c>
      <c r="N21" s="4"/>
      <c r="O21" s="6">
        <v>173000</v>
      </c>
      <c r="P21" s="4"/>
      <c r="Q21" s="6">
        <v>115149009208</v>
      </c>
      <c r="R21" s="4"/>
      <c r="S21" s="6">
        <v>115803078341</v>
      </c>
      <c r="T21" s="4"/>
      <c r="U21" s="6">
        <v>148700</v>
      </c>
      <c r="V21" s="4"/>
      <c r="W21" s="6">
        <v>96889535108</v>
      </c>
      <c r="X21" s="4"/>
      <c r="Y21" s="6">
        <v>0</v>
      </c>
      <c r="Z21" s="4"/>
      <c r="AA21" s="6">
        <v>0</v>
      </c>
      <c r="AB21" s="6"/>
      <c r="AC21" s="6">
        <v>321700</v>
      </c>
      <c r="AD21" s="4"/>
      <c r="AE21" s="6">
        <v>681148</v>
      </c>
      <c r="AF21" s="4"/>
      <c r="AG21" s="6">
        <v>212038544310</v>
      </c>
      <c r="AH21" s="4"/>
      <c r="AI21" s="6">
        <v>219108603294</v>
      </c>
      <c r="AJ21" s="4"/>
      <c r="AK21" s="8">
        <v>1.4952349822518533E-2</v>
      </c>
    </row>
    <row r="22" spans="1:37" x14ac:dyDescent="0.55000000000000004">
      <c r="A22" s="1" t="s">
        <v>58</v>
      </c>
      <c r="C22" s="4" t="s">
        <v>24</v>
      </c>
      <c r="D22" s="4"/>
      <c r="E22" s="4" t="s">
        <v>24</v>
      </c>
      <c r="F22" s="4"/>
      <c r="G22" s="4" t="s">
        <v>59</v>
      </c>
      <c r="H22" s="4"/>
      <c r="I22" s="4" t="s">
        <v>60</v>
      </c>
      <c r="J22" s="4"/>
      <c r="K22" s="6">
        <v>0</v>
      </c>
      <c r="L22" s="4"/>
      <c r="M22" s="6">
        <v>0</v>
      </c>
      <c r="N22" s="4"/>
      <c r="O22" s="6">
        <v>20100</v>
      </c>
      <c r="P22" s="4"/>
      <c r="Q22" s="6">
        <v>17213027389</v>
      </c>
      <c r="R22" s="4"/>
      <c r="S22" s="6">
        <v>18068120200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6"/>
      <c r="AC22" s="6">
        <v>20100</v>
      </c>
      <c r="AD22" s="4"/>
      <c r="AE22" s="6">
        <v>913678</v>
      </c>
      <c r="AF22" s="4"/>
      <c r="AG22" s="6">
        <v>17213027389</v>
      </c>
      <c r="AH22" s="4"/>
      <c r="AI22" s="6">
        <v>18363527474</v>
      </c>
      <c r="AJ22" s="4"/>
      <c r="AK22" s="8">
        <v>1.2531588565614167E-3</v>
      </c>
    </row>
    <row r="23" spans="1:37" x14ac:dyDescent="0.55000000000000004">
      <c r="A23" s="1" t="s">
        <v>61</v>
      </c>
      <c r="C23" s="4" t="s">
        <v>24</v>
      </c>
      <c r="D23" s="4"/>
      <c r="E23" s="4" t="s">
        <v>24</v>
      </c>
      <c r="F23" s="4"/>
      <c r="G23" s="4" t="s">
        <v>40</v>
      </c>
      <c r="H23" s="4"/>
      <c r="I23" s="4" t="s">
        <v>62</v>
      </c>
      <c r="J23" s="4"/>
      <c r="K23" s="6">
        <v>0</v>
      </c>
      <c r="L23" s="4"/>
      <c r="M23" s="6">
        <v>0</v>
      </c>
      <c r="N23" s="4"/>
      <c r="O23" s="6">
        <v>370800</v>
      </c>
      <c r="P23" s="4"/>
      <c r="Q23" s="6">
        <v>243048905844</v>
      </c>
      <c r="R23" s="4"/>
      <c r="S23" s="6">
        <v>244219920811</v>
      </c>
      <c r="T23" s="4"/>
      <c r="U23" s="6">
        <v>672426</v>
      </c>
      <c r="V23" s="4"/>
      <c r="W23" s="6">
        <v>429088171902</v>
      </c>
      <c r="X23" s="4"/>
      <c r="Y23" s="6">
        <v>0</v>
      </c>
      <c r="Z23" s="4"/>
      <c r="AA23" s="6">
        <v>0</v>
      </c>
      <c r="AB23" s="6"/>
      <c r="AC23" s="6">
        <v>1043226</v>
      </c>
      <c r="AD23" s="4"/>
      <c r="AE23" s="6">
        <v>670207</v>
      </c>
      <c r="AF23" s="4"/>
      <c r="AG23" s="6">
        <v>672137077745</v>
      </c>
      <c r="AH23" s="4"/>
      <c r="AI23" s="6">
        <v>699124055507</v>
      </c>
      <c r="AJ23" s="4"/>
      <c r="AK23" s="8">
        <v>4.7709433998134501E-2</v>
      </c>
    </row>
    <row r="24" spans="1:37" x14ac:dyDescent="0.55000000000000004">
      <c r="A24" s="1" t="s">
        <v>63</v>
      </c>
      <c r="C24" s="4" t="s">
        <v>24</v>
      </c>
      <c r="D24" s="4"/>
      <c r="E24" s="4" t="s">
        <v>24</v>
      </c>
      <c r="F24" s="4"/>
      <c r="G24" s="4" t="s">
        <v>64</v>
      </c>
      <c r="H24" s="4"/>
      <c r="I24" s="4" t="s">
        <v>65</v>
      </c>
      <c r="J24" s="4"/>
      <c r="K24" s="6">
        <v>0</v>
      </c>
      <c r="L24" s="4"/>
      <c r="M24" s="6">
        <v>0</v>
      </c>
      <c r="N24" s="4"/>
      <c r="O24" s="6">
        <v>400</v>
      </c>
      <c r="P24" s="4"/>
      <c r="Q24" s="6">
        <v>337261710</v>
      </c>
      <c r="R24" s="4"/>
      <c r="S24" s="6">
        <v>350061305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400</v>
      </c>
      <c r="AD24" s="4"/>
      <c r="AE24" s="6">
        <v>880000</v>
      </c>
      <c r="AF24" s="4"/>
      <c r="AG24" s="6">
        <v>337261710</v>
      </c>
      <c r="AH24" s="4"/>
      <c r="AI24" s="6">
        <v>351973160</v>
      </c>
      <c r="AJ24" s="4"/>
      <c r="AK24" s="8">
        <v>2.4019256831260186E-5</v>
      </c>
    </row>
    <row r="25" spans="1:37" x14ac:dyDescent="0.55000000000000004">
      <c r="A25" s="1" t="s">
        <v>66</v>
      </c>
      <c r="C25" s="4" t="s">
        <v>24</v>
      </c>
      <c r="D25" s="4"/>
      <c r="E25" s="4" t="s">
        <v>24</v>
      </c>
      <c r="F25" s="4"/>
      <c r="G25" s="4" t="s">
        <v>67</v>
      </c>
      <c r="H25" s="4"/>
      <c r="I25" s="4" t="s">
        <v>68</v>
      </c>
      <c r="J25" s="4"/>
      <c r="K25" s="6">
        <v>0</v>
      </c>
      <c r="L25" s="4"/>
      <c r="M25" s="6">
        <v>0</v>
      </c>
      <c r="N25" s="4"/>
      <c r="O25" s="6">
        <v>208400</v>
      </c>
      <c r="P25" s="4"/>
      <c r="Q25" s="6">
        <v>132078612059</v>
      </c>
      <c r="R25" s="4"/>
      <c r="S25" s="6">
        <v>133296646555</v>
      </c>
      <c r="T25" s="4"/>
      <c r="U25" s="6">
        <v>77400</v>
      </c>
      <c r="V25" s="4"/>
      <c r="W25" s="6">
        <v>47963149868</v>
      </c>
      <c r="X25" s="4"/>
      <c r="Y25" s="6">
        <v>0</v>
      </c>
      <c r="Z25" s="4"/>
      <c r="AA25" s="6">
        <v>0</v>
      </c>
      <c r="AB25" s="6"/>
      <c r="AC25" s="6">
        <v>285800</v>
      </c>
      <c r="AD25" s="4"/>
      <c r="AE25" s="6">
        <v>650886</v>
      </c>
      <c r="AF25" s="4"/>
      <c r="AG25" s="6">
        <v>180041761927</v>
      </c>
      <c r="AH25" s="4"/>
      <c r="AI25" s="6">
        <v>186009034529</v>
      </c>
      <c r="AJ25" s="4"/>
      <c r="AK25" s="8">
        <v>1.2693578036708239E-2</v>
      </c>
    </row>
    <row r="26" spans="1:37" x14ac:dyDescent="0.55000000000000004">
      <c r="A26" s="1" t="s">
        <v>69</v>
      </c>
      <c r="C26" s="4" t="s">
        <v>24</v>
      </c>
      <c r="D26" s="4"/>
      <c r="E26" s="4" t="s">
        <v>24</v>
      </c>
      <c r="F26" s="4"/>
      <c r="G26" s="4" t="s">
        <v>70</v>
      </c>
      <c r="H26" s="4"/>
      <c r="I26" s="4" t="s">
        <v>71</v>
      </c>
      <c r="J26" s="4"/>
      <c r="K26" s="6">
        <v>0</v>
      </c>
      <c r="L26" s="4"/>
      <c r="M26" s="6">
        <v>0</v>
      </c>
      <c r="N26" s="4"/>
      <c r="O26" s="6">
        <v>90100</v>
      </c>
      <c r="P26" s="4"/>
      <c r="Q26" s="6">
        <v>56800449624</v>
      </c>
      <c r="R26" s="4"/>
      <c r="S26" s="6">
        <v>57451668176</v>
      </c>
      <c r="T26" s="4"/>
      <c r="U26" s="6">
        <v>61900</v>
      </c>
      <c r="V26" s="4"/>
      <c r="W26" s="6">
        <v>38085372737</v>
      </c>
      <c r="X26" s="4"/>
      <c r="Y26" s="6">
        <v>0</v>
      </c>
      <c r="Z26" s="4"/>
      <c r="AA26" s="6">
        <v>0</v>
      </c>
      <c r="AB26" s="6"/>
      <c r="AC26" s="6">
        <v>152000</v>
      </c>
      <c r="AD26" s="4"/>
      <c r="AE26" s="6">
        <v>648852</v>
      </c>
      <c r="AF26" s="4"/>
      <c r="AG26" s="6">
        <v>94885822361</v>
      </c>
      <c r="AH26" s="4"/>
      <c r="AI26" s="6">
        <v>98617983805</v>
      </c>
      <c r="AJ26" s="4"/>
      <c r="AK26" s="8">
        <v>6.7298616780704316E-3</v>
      </c>
    </row>
    <row r="27" spans="1:37" x14ac:dyDescent="0.55000000000000004">
      <c r="A27" s="1" t="s">
        <v>72</v>
      </c>
      <c r="C27" s="4" t="s">
        <v>24</v>
      </c>
      <c r="D27" s="4"/>
      <c r="E27" s="4" t="s">
        <v>24</v>
      </c>
      <c r="F27" s="4"/>
      <c r="G27" s="4" t="s">
        <v>73</v>
      </c>
      <c r="H27" s="4"/>
      <c r="I27" s="4" t="s">
        <v>74</v>
      </c>
      <c r="J27" s="4"/>
      <c r="K27" s="6">
        <v>0</v>
      </c>
      <c r="L27" s="4"/>
      <c r="M27" s="6">
        <v>0</v>
      </c>
      <c r="N27" s="4"/>
      <c r="O27" s="6">
        <v>276232</v>
      </c>
      <c r="P27" s="4"/>
      <c r="Q27" s="6">
        <v>222525782220</v>
      </c>
      <c r="R27" s="4"/>
      <c r="S27" s="6">
        <v>233392441597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6"/>
      <c r="AC27" s="6">
        <v>276232</v>
      </c>
      <c r="AD27" s="4"/>
      <c r="AE27" s="6">
        <v>850983</v>
      </c>
      <c r="AF27" s="4"/>
      <c r="AG27" s="6">
        <v>222525782220</v>
      </c>
      <c r="AH27" s="4"/>
      <c r="AI27" s="6">
        <v>235050812064</v>
      </c>
      <c r="AJ27" s="4"/>
      <c r="AK27" s="8">
        <v>1.6040273705419713E-2</v>
      </c>
    </row>
    <row r="28" spans="1:37" x14ac:dyDescent="0.55000000000000004">
      <c r="A28" s="1" t="s">
        <v>75</v>
      </c>
      <c r="C28" s="4" t="s">
        <v>24</v>
      </c>
      <c r="D28" s="4"/>
      <c r="E28" s="4" t="s">
        <v>24</v>
      </c>
      <c r="F28" s="4"/>
      <c r="G28" s="4" t="s">
        <v>76</v>
      </c>
      <c r="H28" s="4"/>
      <c r="I28" s="4" t="s">
        <v>77</v>
      </c>
      <c r="J28" s="4"/>
      <c r="K28" s="6">
        <v>0</v>
      </c>
      <c r="L28" s="4"/>
      <c r="M28" s="6">
        <v>0</v>
      </c>
      <c r="N28" s="4"/>
      <c r="O28" s="6">
        <v>20000</v>
      </c>
      <c r="P28" s="4"/>
      <c r="Q28" s="6">
        <v>16868996152</v>
      </c>
      <c r="R28" s="4"/>
      <c r="S28" s="6">
        <v>17711349406</v>
      </c>
      <c r="T28" s="4"/>
      <c r="U28" s="6">
        <v>33300</v>
      </c>
      <c r="V28" s="4"/>
      <c r="W28" s="6">
        <v>29422393271</v>
      </c>
      <c r="X28" s="4"/>
      <c r="Y28" s="6">
        <v>0</v>
      </c>
      <c r="Z28" s="4"/>
      <c r="AA28" s="6">
        <v>0</v>
      </c>
      <c r="AB28" s="6"/>
      <c r="AC28" s="6">
        <v>53300</v>
      </c>
      <c r="AD28" s="4"/>
      <c r="AE28" s="6">
        <v>900028</v>
      </c>
      <c r="AF28" s="4"/>
      <c r="AG28" s="6">
        <v>46291389423</v>
      </c>
      <c r="AH28" s="4"/>
      <c r="AI28" s="6">
        <v>47967834573</v>
      </c>
      <c r="AJ28" s="4"/>
      <c r="AK28" s="8">
        <v>3.2734079446520544E-3</v>
      </c>
    </row>
    <row r="29" spans="1:37" x14ac:dyDescent="0.55000000000000004">
      <c r="A29" s="1" t="s">
        <v>78</v>
      </c>
      <c r="C29" s="4" t="s">
        <v>24</v>
      </c>
      <c r="D29" s="4"/>
      <c r="E29" s="4" t="s">
        <v>24</v>
      </c>
      <c r="F29" s="4"/>
      <c r="G29" s="4" t="s">
        <v>79</v>
      </c>
      <c r="H29" s="4"/>
      <c r="I29" s="4" t="s">
        <v>80</v>
      </c>
      <c r="J29" s="4"/>
      <c r="K29" s="6">
        <v>18</v>
      </c>
      <c r="L29" s="4"/>
      <c r="M29" s="6">
        <v>18</v>
      </c>
      <c r="N29" s="4"/>
      <c r="O29" s="6">
        <v>130000</v>
      </c>
      <c r="P29" s="4"/>
      <c r="Q29" s="6">
        <v>122618381587</v>
      </c>
      <c r="R29" s="4"/>
      <c r="S29" s="6">
        <v>123048356847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6"/>
      <c r="AC29" s="6">
        <v>130000</v>
      </c>
      <c r="AD29" s="4"/>
      <c r="AE29" s="6">
        <v>948429</v>
      </c>
      <c r="AF29" s="4"/>
      <c r="AG29" s="6">
        <v>122618381587</v>
      </c>
      <c r="AH29" s="4"/>
      <c r="AI29" s="6">
        <v>123286368697</v>
      </c>
      <c r="AJ29" s="4"/>
      <c r="AK29" s="8">
        <v>8.4132749029121393E-3</v>
      </c>
    </row>
    <row r="30" spans="1:37" x14ac:dyDescent="0.55000000000000004">
      <c r="A30" s="1" t="s">
        <v>81</v>
      </c>
      <c r="C30" s="4" t="s">
        <v>24</v>
      </c>
      <c r="D30" s="4"/>
      <c r="E30" s="4" t="s">
        <v>24</v>
      </c>
      <c r="F30" s="4"/>
      <c r="G30" s="4" t="s">
        <v>82</v>
      </c>
      <c r="H30" s="4"/>
      <c r="I30" s="4" t="s">
        <v>83</v>
      </c>
      <c r="J30" s="4"/>
      <c r="K30" s="6">
        <v>21</v>
      </c>
      <c r="L30" s="4"/>
      <c r="M30" s="6">
        <v>21</v>
      </c>
      <c r="N30" s="4"/>
      <c r="O30" s="6">
        <v>212121</v>
      </c>
      <c r="P30" s="4"/>
      <c r="Q30" s="6">
        <v>210009852498</v>
      </c>
      <c r="R30" s="4"/>
      <c r="S30" s="6">
        <v>210199276018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6"/>
      <c r="AC30" s="6">
        <v>212121</v>
      </c>
      <c r="AD30" s="4"/>
      <c r="AE30" s="6">
        <v>991463</v>
      </c>
      <c r="AF30" s="4"/>
      <c r="AG30" s="6">
        <v>210009852498</v>
      </c>
      <c r="AH30" s="4"/>
      <c r="AI30" s="6">
        <v>210294086876</v>
      </c>
      <c r="AJ30" s="4"/>
      <c r="AK30" s="8">
        <v>1.4350831986080944E-2</v>
      </c>
    </row>
    <row r="31" spans="1:37" x14ac:dyDescent="0.55000000000000004">
      <c r="A31" s="1" t="s">
        <v>84</v>
      </c>
      <c r="C31" s="4" t="s">
        <v>24</v>
      </c>
      <c r="D31" s="4"/>
      <c r="E31" s="4" t="s">
        <v>24</v>
      </c>
      <c r="F31" s="4"/>
      <c r="G31" s="4" t="s">
        <v>85</v>
      </c>
      <c r="H31" s="4"/>
      <c r="I31" s="4" t="s">
        <v>86</v>
      </c>
      <c r="J31" s="4"/>
      <c r="K31" s="6">
        <v>18</v>
      </c>
      <c r="L31" s="4"/>
      <c r="M31" s="6">
        <v>18</v>
      </c>
      <c r="N31" s="4"/>
      <c r="O31" s="6">
        <v>950000</v>
      </c>
      <c r="P31" s="4"/>
      <c r="Q31" s="6">
        <v>950011250000</v>
      </c>
      <c r="R31" s="4"/>
      <c r="S31" s="6">
        <v>904165752104</v>
      </c>
      <c r="T31" s="4"/>
      <c r="U31" s="6">
        <v>0</v>
      </c>
      <c r="V31" s="4"/>
      <c r="W31" s="6">
        <v>0</v>
      </c>
      <c r="X31" s="4"/>
      <c r="Y31" s="6">
        <v>0</v>
      </c>
      <c r="Z31" s="4"/>
      <c r="AA31" s="6">
        <v>0</v>
      </c>
      <c r="AB31" s="6"/>
      <c r="AC31" s="6">
        <v>950000</v>
      </c>
      <c r="AD31" s="4"/>
      <c r="AE31" s="6">
        <v>953652</v>
      </c>
      <c r="AF31" s="4"/>
      <c r="AG31" s="6">
        <v>950011250000</v>
      </c>
      <c r="AH31" s="4"/>
      <c r="AI31" s="6">
        <v>905900319833</v>
      </c>
      <c r="AJ31" s="4"/>
      <c r="AK31" s="8">
        <v>6.1820203692774675E-2</v>
      </c>
    </row>
    <row r="32" spans="1:37" x14ac:dyDescent="0.55000000000000004">
      <c r="A32" s="1" t="s">
        <v>87</v>
      </c>
      <c r="C32" s="4" t="s">
        <v>24</v>
      </c>
      <c r="D32" s="4"/>
      <c r="E32" s="4" t="s">
        <v>24</v>
      </c>
      <c r="F32" s="4"/>
      <c r="G32" s="4" t="s">
        <v>88</v>
      </c>
      <c r="H32" s="4"/>
      <c r="I32" s="4" t="s">
        <v>89</v>
      </c>
      <c r="J32" s="4"/>
      <c r="K32" s="6">
        <v>0</v>
      </c>
      <c r="L32" s="4"/>
      <c r="M32" s="6">
        <v>0</v>
      </c>
      <c r="N32" s="4"/>
      <c r="O32" s="6">
        <v>848262</v>
      </c>
      <c r="P32" s="4"/>
      <c r="Q32" s="6">
        <v>700031009539</v>
      </c>
      <c r="R32" s="4"/>
      <c r="S32" s="6">
        <v>709735893107</v>
      </c>
      <c r="T32" s="4"/>
      <c r="U32" s="6">
        <v>0</v>
      </c>
      <c r="V32" s="4"/>
      <c r="W32" s="6">
        <v>0</v>
      </c>
      <c r="X32" s="4"/>
      <c r="Y32" s="6">
        <v>0</v>
      </c>
      <c r="Z32" s="4"/>
      <c r="AA32" s="6">
        <v>0</v>
      </c>
      <c r="AB32" s="6"/>
      <c r="AC32" s="6">
        <v>848262</v>
      </c>
      <c r="AD32" s="4"/>
      <c r="AE32" s="6">
        <v>851654</v>
      </c>
      <c r="AF32" s="4"/>
      <c r="AG32" s="6">
        <v>700031009539</v>
      </c>
      <c r="AH32" s="4"/>
      <c r="AI32" s="6">
        <v>722370640386</v>
      </c>
      <c r="AJ32" s="4"/>
      <c r="AK32" s="8">
        <v>4.9295821132478469E-2</v>
      </c>
    </row>
    <row r="33" spans="1:37" x14ac:dyDescent="0.55000000000000004">
      <c r="A33" s="1" t="s">
        <v>90</v>
      </c>
      <c r="C33" s="4" t="s">
        <v>24</v>
      </c>
      <c r="D33" s="4"/>
      <c r="E33" s="4" t="s">
        <v>24</v>
      </c>
      <c r="F33" s="4"/>
      <c r="G33" s="4" t="s">
        <v>91</v>
      </c>
      <c r="H33" s="4"/>
      <c r="I33" s="4" t="s">
        <v>92</v>
      </c>
      <c r="J33" s="4"/>
      <c r="K33" s="6">
        <v>0</v>
      </c>
      <c r="L33" s="4"/>
      <c r="M33" s="6">
        <v>0</v>
      </c>
      <c r="N33" s="4"/>
      <c r="O33" s="6">
        <v>822479</v>
      </c>
      <c r="P33" s="4"/>
      <c r="Q33" s="6">
        <v>677380327400</v>
      </c>
      <c r="R33" s="4"/>
      <c r="S33" s="6">
        <v>712233886478</v>
      </c>
      <c r="T33" s="4"/>
      <c r="U33" s="6">
        <v>0</v>
      </c>
      <c r="V33" s="4"/>
      <c r="W33" s="6">
        <v>0</v>
      </c>
      <c r="X33" s="4"/>
      <c r="Y33" s="6">
        <v>0</v>
      </c>
      <c r="Z33" s="4"/>
      <c r="AA33" s="6">
        <v>0</v>
      </c>
      <c r="AB33" s="6"/>
      <c r="AC33" s="6">
        <v>822479</v>
      </c>
      <c r="AD33" s="4"/>
      <c r="AE33" s="6">
        <v>881738</v>
      </c>
      <c r="AF33" s="4"/>
      <c r="AG33" s="6">
        <v>677380327400</v>
      </c>
      <c r="AH33" s="4"/>
      <c r="AI33" s="6">
        <v>725155691164</v>
      </c>
      <c r="AJ33" s="4"/>
      <c r="AK33" s="8">
        <v>4.9485877811586851E-2</v>
      </c>
    </row>
    <row r="34" spans="1:37" x14ac:dyDescent="0.55000000000000004">
      <c r="A34" s="1" t="s">
        <v>93</v>
      </c>
      <c r="C34" s="4" t="s">
        <v>24</v>
      </c>
      <c r="D34" s="4"/>
      <c r="E34" s="4" t="s">
        <v>24</v>
      </c>
      <c r="F34" s="4"/>
      <c r="G34" s="4" t="s">
        <v>94</v>
      </c>
      <c r="H34" s="4"/>
      <c r="I34" s="4" t="s">
        <v>95</v>
      </c>
      <c r="J34" s="4"/>
      <c r="K34" s="6">
        <v>0</v>
      </c>
      <c r="L34" s="4"/>
      <c r="M34" s="6">
        <v>0</v>
      </c>
      <c r="N34" s="4"/>
      <c r="O34" s="6">
        <v>1202183</v>
      </c>
      <c r="P34" s="4"/>
      <c r="Q34" s="6">
        <v>1000011113060</v>
      </c>
      <c r="R34" s="4"/>
      <c r="S34" s="6">
        <v>1027176225693</v>
      </c>
      <c r="T34" s="4"/>
      <c r="U34" s="6">
        <v>0</v>
      </c>
      <c r="V34" s="4"/>
      <c r="W34" s="6">
        <v>0</v>
      </c>
      <c r="X34" s="4"/>
      <c r="Y34" s="6">
        <v>0</v>
      </c>
      <c r="Z34" s="4"/>
      <c r="AA34" s="6">
        <v>0</v>
      </c>
      <c r="AB34" s="6"/>
      <c r="AC34" s="6">
        <v>1202183</v>
      </c>
      <c r="AD34" s="4"/>
      <c r="AE34" s="6">
        <v>869609</v>
      </c>
      <c r="AF34" s="4"/>
      <c r="AG34" s="6">
        <v>1000011113060</v>
      </c>
      <c r="AH34" s="4"/>
      <c r="AI34" s="6">
        <v>1045349442473</v>
      </c>
      <c r="AJ34" s="4"/>
      <c r="AK34" s="8">
        <v>7.1336452862410388E-2</v>
      </c>
    </row>
    <row r="35" spans="1:37" x14ac:dyDescent="0.55000000000000004">
      <c r="A35" s="1" t="s">
        <v>96</v>
      </c>
      <c r="C35" s="4" t="s">
        <v>24</v>
      </c>
      <c r="D35" s="4"/>
      <c r="E35" s="4" t="s">
        <v>24</v>
      </c>
      <c r="F35" s="4"/>
      <c r="G35" s="4" t="s">
        <v>97</v>
      </c>
      <c r="H35" s="4"/>
      <c r="I35" s="4" t="s">
        <v>98</v>
      </c>
      <c r="J35" s="4"/>
      <c r="K35" s="6">
        <v>0</v>
      </c>
      <c r="L35" s="4"/>
      <c r="M35" s="6">
        <v>0</v>
      </c>
      <c r="N35" s="4"/>
      <c r="O35" s="6">
        <v>290000</v>
      </c>
      <c r="P35" s="4"/>
      <c r="Q35" s="6">
        <v>249410308750</v>
      </c>
      <c r="R35" s="4"/>
      <c r="S35" s="6">
        <v>260737967213</v>
      </c>
      <c r="T35" s="4"/>
      <c r="U35" s="6">
        <v>0</v>
      </c>
      <c r="V35" s="4"/>
      <c r="W35" s="6">
        <v>0</v>
      </c>
      <c r="X35" s="4"/>
      <c r="Y35" s="6">
        <v>0</v>
      </c>
      <c r="Z35" s="4"/>
      <c r="AA35" s="6">
        <v>0</v>
      </c>
      <c r="AB35" s="6"/>
      <c r="AC35" s="6">
        <v>290000</v>
      </c>
      <c r="AD35" s="4"/>
      <c r="AE35" s="6">
        <v>915326</v>
      </c>
      <c r="AF35" s="4"/>
      <c r="AG35" s="6">
        <v>249410308750</v>
      </c>
      <c r="AH35" s="4"/>
      <c r="AI35" s="6">
        <v>265424299853</v>
      </c>
      <c r="AJ35" s="4"/>
      <c r="AK35" s="8">
        <v>1.8113013013340624E-2</v>
      </c>
    </row>
    <row r="36" spans="1:37" x14ac:dyDescent="0.55000000000000004">
      <c r="A36" s="1" t="s">
        <v>99</v>
      </c>
      <c r="C36" s="4" t="s">
        <v>24</v>
      </c>
      <c r="D36" s="4"/>
      <c r="E36" s="4" t="s">
        <v>24</v>
      </c>
      <c r="F36" s="4"/>
      <c r="G36" s="4" t="s">
        <v>100</v>
      </c>
      <c r="H36" s="4"/>
      <c r="I36" s="4" t="s">
        <v>101</v>
      </c>
      <c r="J36" s="4"/>
      <c r="K36" s="6">
        <v>0</v>
      </c>
      <c r="L36" s="4"/>
      <c r="M36" s="6">
        <v>0</v>
      </c>
      <c r="N36" s="4"/>
      <c r="O36" s="6">
        <v>232900</v>
      </c>
      <c r="P36" s="4"/>
      <c r="Q36" s="6">
        <v>199994242506</v>
      </c>
      <c r="R36" s="4"/>
      <c r="S36" s="6">
        <v>205772419656</v>
      </c>
      <c r="T36" s="4"/>
      <c r="U36" s="6">
        <v>0</v>
      </c>
      <c r="V36" s="4"/>
      <c r="W36" s="6">
        <v>0</v>
      </c>
      <c r="X36" s="4"/>
      <c r="Y36" s="6">
        <v>0</v>
      </c>
      <c r="Z36" s="4"/>
      <c r="AA36" s="6">
        <v>0</v>
      </c>
      <c r="AB36" s="6"/>
      <c r="AC36" s="6">
        <v>232900</v>
      </c>
      <c r="AD36" s="4"/>
      <c r="AE36" s="6">
        <v>899351</v>
      </c>
      <c r="AF36" s="4"/>
      <c r="AG36" s="6">
        <v>199994242506</v>
      </c>
      <c r="AH36" s="4"/>
      <c r="AI36" s="6">
        <v>209442876662</v>
      </c>
      <c r="AJ36" s="4"/>
      <c r="AK36" s="8">
        <v>1.4292743929743187E-2</v>
      </c>
    </row>
    <row r="37" spans="1:37" x14ac:dyDescent="0.55000000000000004">
      <c r="A37" s="1" t="s">
        <v>102</v>
      </c>
      <c r="C37" s="4" t="s">
        <v>24</v>
      </c>
      <c r="D37" s="4"/>
      <c r="E37" s="4" t="s">
        <v>24</v>
      </c>
      <c r="F37" s="4"/>
      <c r="G37" s="4" t="s">
        <v>103</v>
      </c>
      <c r="H37" s="4"/>
      <c r="I37" s="4" t="s">
        <v>104</v>
      </c>
      <c r="J37" s="4"/>
      <c r="K37" s="6">
        <v>0</v>
      </c>
      <c r="L37" s="4"/>
      <c r="M37" s="6">
        <v>0</v>
      </c>
      <c r="N37" s="4"/>
      <c r="O37" s="6">
        <v>822700</v>
      </c>
      <c r="P37" s="4"/>
      <c r="Q37" s="6">
        <v>683057619162</v>
      </c>
      <c r="R37" s="4"/>
      <c r="S37" s="6">
        <v>697173568661</v>
      </c>
      <c r="T37" s="4"/>
      <c r="U37" s="6">
        <v>0</v>
      </c>
      <c r="V37" s="4"/>
      <c r="W37" s="6">
        <v>0</v>
      </c>
      <c r="X37" s="4"/>
      <c r="Y37" s="6">
        <v>0</v>
      </c>
      <c r="Z37" s="4"/>
      <c r="AA37" s="6">
        <v>0</v>
      </c>
      <c r="AB37" s="6"/>
      <c r="AC37" s="6">
        <v>822700</v>
      </c>
      <c r="AD37" s="4"/>
      <c r="AE37" s="6">
        <v>861986</v>
      </c>
      <c r="AF37" s="4"/>
      <c r="AG37" s="6">
        <v>683057619162</v>
      </c>
      <c r="AH37" s="4"/>
      <c r="AI37" s="6">
        <v>709101809063</v>
      </c>
      <c r="AJ37" s="4"/>
      <c r="AK37" s="8">
        <v>4.8390333147548571E-2</v>
      </c>
    </row>
    <row r="38" spans="1:37" x14ac:dyDescent="0.55000000000000004">
      <c r="A38" s="1" t="s">
        <v>105</v>
      </c>
      <c r="C38" s="4" t="s">
        <v>24</v>
      </c>
      <c r="D38" s="4"/>
      <c r="E38" s="4" t="s">
        <v>24</v>
      </c>
      <c r="F38" s="4"/>
      <c r="G38" s="4" t="s">
        <v>106</v>
      </c>
      <c r="H38" s="4"/>
      <c r="I38" s="4" t="s">
        <v>107</v>
      </c>
      <c r="J38" s="4"/>
      <c r="K38" s="6">
        <v>18</v>
      </c>
      <c r="L38" s="4"/>
      <c r="M38" s="6">
        <v>18</v>
      </c>
      <c r="N38" s="4"/>
      <c r="O38" s="6">
        <v>2184000</v>
      </c>
      <c r="P38" s="4"/>
      <c r="Q38" s="6">
        <v>2087534065830</v>
      </c>
      <c r="R38" s="4"/>
      <c r="S38" s="6">
        <v>2075037070358</v>
      </c>
      <c r="T38" s="4"/>
      <c r="U38" s="6">
        <v>0</v>
      </c>
      <c r="V38" s="4"/>
      <c r="W38" s="6">
        <v>0</v>
      </c>
      <c r="X38" s="4"/>
      <c r="Y38" s="6">
        <v>0</v>
      </c>
      <c r="Z38" s="4"/>
      <c r="AA38" s="6">
        <v>0</v>
      </c>
      <c r="AB38" s="6"/>
      <c r="AC38" s="6">
        <v>2184000</v>
      </c>
      <c r="AD38" s="4"/>
      <c r="AE38" s="6">
        <v>931078</v>
      </c>
      <c r="AF38" s="4"/>
      <c r="AG38" s="6">
        <v>2087534065830</v>
      </c>
      <c r="AH38" s="4"/>
      <c r="AI38" s="6">
        <v>2033319299580</v>
      </c>
      <c r="AJ38" s="4"/>
      <c r="AK38" s="8">
        <v>0.13875722363764922</v>
      </c>
    </row>
    <row r="39" spans="1:37" x14ac:dyDescent="0.55000000000000004">
      <c r="A39" s="1" t="s">
        <v>108</v>
      </c>
      <c r="C39" s="4" t="s">
        <v>24</v>
      </c>
      <c r="D39" s="4"/>
      <c r="E39" s="4" t="s">
        <v>24</v>
      </c>
      <c r="F39" s="4"/>
      <c r="G39" s="4" t="s">
        <v>109</v>
      </c>
      <c r="H39" s="4"/>
      <c r="I39" s="4" t="s">
        <v>110</v>
      </c>
      <c r="J39" s="4"/>
      <c r="K39" s="6">
        <v>18</v>
      </c>
      <c r="L39" s="4"/>
      <c r="M39" s="6">
        <v>18</v>
      </c>
      <c r="N39" s="4"/>
      <c r="O39" s="6">
        <v>100000</v>
      </c>
      <c r="P39" s="4"/>
      <c r="Q39" s="6">
        <v>93584000000</v>
      </c>
      <c r="R39" s="4"/>
      <c r="S39" s="6">
        <v>93793847688</v>
      </c>
      <c r="T39" s="4"/>
      <c r="U39" s="6">
        <v>0</v>
      </c>
      <c r="V39" s="4"/>
      <c r="W39" s="6">
        <v>0</v>
      </c>
      <c r="X39" s="4"/>
      <c r="Y39" s="6">
        <v>0</v>
      </c>
      <c r="Z39" s="4"/>
      <c r="AA39" s="6">
        <v>0</v>
      </c>
      <c r="AB39" s="6"/>
      <c r="AC39" s="6">
        <v>100000</v>
      </c>
      <c r="AD39" s="4"/>
      <c r="AE39" s="6">
        <v>938010</v>
      </c>
      <c r="AF39" s="4"/>
      <c r="AG39" s="6">
        <v>93584000000</v>
      </c>
      <c r="AH39" s="4"/>
      <c r="AI39" s="6">
        <v>93793847673</v>
      </c>
      <c r="AJ39" s="4"/>
      <c r="AK39" s="8">
        <v>6.4006542898040362E-3</v>
      </c>
    </row>
    <row r="40" spans="1:37" x14ac:dyDescent="0.55000000000000004">
      <c r="A40" s="1" t="s">
        <v>111</v>
      </c>
      <c r="C40" s="4" t="s">
        <v>24</v>
      </c>
      <c r="D40" s="4"/>
      <c r="E40" s="4" t="s">
        <v>24</v>
      </c>
      <c r="F40" s="4"/>
      <c r="G40" s="4" t="s">
        <v>112</v>
      </c>
      <c r="H40" s="4"/>
      <c r="I40" s="4" t="s">
        <v>113</v>
      </c>
      <c r="J40" s="4"/>
      <c r="K40" s="6">
        <v>17</v>
      </c>
      <c r="L40" s="4"/>
      <c r="M40" s="6">
        <v>17</v>
      </c>
      <c r="N40" s="4"/>
      <c r="O40" s="6">
        <v>940000</v>
      </c>
      <c r="P40" s="4"/>
      <c r="Q40" s="6">
        <v>876636770722</v>
      </c>
      <c r="R40" s="4"/>
      <c r="S40" s="6">
        <v>878033104870</v>
      </c>
      <c r="T40" s="4"/>
      <c r="U40" s="6">
        <v>0</v>
      </c>
      <c r="V40" s="4"/>
      <c r="W40" s="6">
        <v>0</v>
      </c>
      <c r="X40" s="4"/>
      <c r="Y40" s="6">
        <v>0</v>
      </c>
      <c r="Z40" s="4"/>
      <c r="AA40" s="6">
        <v>0</v>
      </c>
      <c r="AB40" s="6"/>
      <c r="AC40" s="6">
        <v>940000</v>
      </c>
      <c r="AD40" s="4"/>
      <c r="AE40" s="6">
        <v>915046</v>
      </c>
      <c r="AF40" s="4"/>
      <c r="AG40" s="6">
        <v>876636770722</v>
      </c>
      <c r="AH40" s="4"/>
      <c r="AI40" s="6">
        <v>860077654077</v>
      </c>
      <c r="AJ40" s="4"/>
      <c r="AK40" s="8">
        <v>5.8693185776163205E-2</v>
      </c>
    </row>
    <row r="41" spans="1:37" x14ac:dyDescent="0.55000000000000004">
      <c r="A41" s="1" t="s">
        <v>114</v>
      </c>
      <c r="C41" s="4" t="s">
        <v>24</v>
      </c>
      <c r="D41" s="4"/>
      <c r="E41" s="4" t="s">
        <v>24</v>
      </c>
      <c r="F41" s="4"/>
      <c r="G41" s="4" t="s">
        <v>73</v>
      </c>
      <c r="H41" s="4"/>
      <c r="I41" s="4" t="s">
        <v>115</v>
      </c>
      <c r="J41" s="4"/>
      <c r="K41" s="6">
        <v>0</v>
      </c>
      <c r="L41" s="4"/>
      <c r="M41" s="6">
        <v>0</v>
      </c>
      <c r="N41" s="4"/>
      <c r="O41" s="6">
        <v>0</v>
      </c>
      <c r="P41" s="4"/>
      <c r="Q41" s="6">
        <v>0</v>
      </c>
      <c r="R41" s="4"/>
      <c r="S41" s="6">
        <v>0</v>
      </c>
      <c r="T41" s="4"/>
      <c r="U41" s="6">
        <v>11300</v>
      </c>
      <c r="V41" s="4"/>
      <c r="W41" s="6">
        <v>9323210839</v>
      </c>
      <c r="X41" s="4"/>
      <c r="Y41" s="6">
        <v>0</v>
      </c>
      <c r="Z41" s="4"/>
      <c r="AA41" s="6">
        <v>0</v>
      </c>
      <c r="AB41" s="6"/>
      <c r="AC41" s="6">
        <v>11300</v>
      </c>
      <c r="AD41" s="4"/>
      <c r="AE41" s="6">
        <v>825000</v>
      </c>
      <c r="AF41" s="4"/>
      <c r="AG41" s="6">
        <v>9323210839</v>
      </c>
      <c r="AH41" s="4"/>
      <c r="AI41" s="6">
        <v>9321789159</v>
      </c>
      <c r="AJ41" s="4"/>
      <c r="AK41" s="8">
        <v>6.3613500511481582E-4</v>
      </c>
    </row>
    <row r="42" spans="1:37" x14ac:dyDescent="0.55000000000000004">
      <c r="A42" s="1" t="s">
        <v>116</v>
      </c>
      <c r="C42" s="4" t="s">
        <v>24</v>
      </c>
      <c r="D42" s="4"/>
      <c r="E42" s="4" t="s">
        <v>24</v>
      </c>
      <c r="F42" s="4"/>
      <c r="G42" s="4" t="s">
        <v>117</v>
      </c>
      <c r="H42" s="4"/>
      <c r="I42" s="4" t="s">
        <v>118</v>
      </c>
      <c r="J42" s="4"/>
      <c r="K42" s="6">
        <v>0</v>
      </c>
      <c r="L42" s="4"/>
      <c r="M42" s="6">
        <v>0</v>
      </c>
      <c r="N42" s="4"/>
      <c r="O42" s="6">
        <v>0</v>
      </c>
      <c r="P42" s="4"/>
      <c r="Q42" s="6">
        <v>0</v>
      </c>
      <c r="R42" s="4"/>
      <c r="S42" s="6">
        <v>0</v>
      </c>
      <c r="T42" s="4"/>
      <c r="U42" s="6">
        <v>162200</v>
      </c>
      <c r="V42" s="4"/>
      <c r="W42" s="6">
        <v>150077379506</v>
      </c>
      <c r="X42" s="4"/>
      <c r="Y42" s="6">
        <v>0</v>
      </c>
      <c r="Z42" s="4"/>
      <c r="AA42" s="6">
        <v>0</v>
      </c>
      <c r="AB42" s="6"/>
      <c r="AC42" s="6">
        <v>162200</v>
      </c>
      <c r="AD42" s="4"/>
      <c r="AE42" s="6">
        <v>937250</v>
      </c>
      <c r="AF42" s="4"/>
      <c r="AG42" s="6">
        <v>150077379504</v>
      </c>
      <c r="AH42" s="4"/>
      <c r="AI42" s="6">
        <v>152010358326</v>
      </c>
      <c r="AJ42" s="4"/>
      <c r="AK42" s="8">
        <v>1.0373449605203091E-2</v>
      </c>
    </row>
    <row r="43" spans="1:37" x14ac:dyDescent="0.55000000000000004">
      <c r="A43" s="1" t="s">
        <v>119</v>
      </c>
      <c r="C43" s="4" t="s">
        <v>24</v>
      </c>
      <c r="D43" s="4"/>
      <c r="E43" s="4" t="s">
        <v>24</v>
      </c>
      <c r="F43" s="4"/>
      <c r="G43" s="4" t="s">
        <v>120</v>
      </c>
      <c r="H43" s="4"/>
      <c r="I43" s="4" t="s">
        <v>121</v>
      </c>
      <c r="J43" s="4"/>
      <c r="K43" s="6">
        <v>0</v>
      </c>
      <c r="L43" s="4"/>
      <c r="M43" s="6">
        <v>0</v>
      </c>
      <c r="N43" s="4"/>
      <c r="O43" s="6">
        <v>0</v>
      </c>
      <c r="P43" s="4"/>
      <c r="Q43" s="6">
        <v>0</v>
      </c>
      <c r="R43" s="4"/>
      <c r="S43" s="6">
        <v>0</v>
      </c>
      <c r="T43" s="4"/>
      <c r="U43" s="6">
        <v>200000</v>
      </c>
      <c r="V43" s="4"/>
      <c r="W43" s="6">
        <v>191409731250</v>
      </c>
      <c r="X43" s="4"/>
      <c r="Y43" s="6">
        <v>0</v>
      </c>
      <c r="Z43" s="4"/>
      <c r="AA43" s="6">
        <v>0</v>
      </c>
      <c r="AB43" s="6"/>
      <c r="AC43" s="6">
        <v>200000</v>
      </c>
      <c r="AD43" s="4"/>
      <c r="AE43" s="6">
        <v>970110</v>
      </c>
      <c r="AF43" s="4"/>
      <c r="AG43" s="6">
        <v>191409731250</v>
      </c>
      <c r="AH43" s="4"/>
      <c r="AI43" s="6">
        <v>194007205842</v>
      </c>
      <c r="AJ43" s="4"/>
      <c r="AK43" s="8">
        <v>1.3239387070746457E-2</v>
      </c>
    </row>
    <row r="44" spans="1:37" x14ac:dyDescent="0.55000000000000004">
      <c r="A44" s="1" t="s">
        <v>122</v>
      </c>
      <c r="C44" s="4" t="s">
        <v>24</v>
      </c>
      <c r="D44" s="4"/>
      <c r="E44" s="4" t="s">
        <v>24</v>
      </c>
      <c r="F44" s="4"/>
      <c r="G44" s="4" t="s">
        <v>123</v>
      </c>
      <c r="H44" s="4"/>
      <c r="I44" s="4" t="s">
        <v>124</v>
      </c>
      <c r="J44" s="4"/>
      <c r="K44" s="6">
        <v>16</v>
      </c>
      <c r="L44" s="4"/>
      <c r="M44" s="6">
        <v>16</v>
      </c>
      <c r="N44" s="4"/>
      <c r="O44" s="6">
        <v>0</v>
      </c>
      <c r="P44" s="4"/>
      <c r="Q44" s="6">
        <v>0</v>
      </c>
      <c r="R44" s="4"/>
      <c r="S44" s="6">
        <v>0</v>
      </c>
      <c r="T44" s="4"/>
      <c r="U44" s="6">
        <v>140000</v>
      </c>
      <c r="V44" s="4"/>
      <c r="W44" s="6">
        <v>137628050625</v>
      </c>
      <c r="X44" s="4"/>
      <c r="Y44" s="6">
        <v>0</v>
      </c>
      <c r="Z44" s="4"/>
      <c r="AA44" s="6">
        <v>0</v>
      </c>
      <c r="AB44" s="6"/>
      <c r="AC44" s="6">
        <v>140000</v>
      </c>
      <c r="AD44" s="4"/>
      <c r="AE44" s="6">
        <v>992000</v>
      </c>
      <c r="AF44" s="4"/>
      <c r="AG44" s="6">
        <v>137628050625</v>
      </c>
      <c r="AH44" s="4"/>
      <c r="AI44" s="6">
        <v>138869410400</v>
      </c>
      <c r="AJ44" s="4"/>
      <c r="AK44" s="8">
        <v>9.4766886043335646E-3</v>
      </c>
    </row>
    <row r="45" spans="1:37" x14ac:dyDescent="0.55000000000000004">
      <c r="A45" s="1" t="s">
        <v>125</v>
      </c>
      <c r="C45" s="4" t="s">
        <v>24</v>
      </c>
      <c r="D45" s="4"/>
      <c r="E45" s="4" t="s">
        <v>24</v>
      </c>
      <c r="F45" s="4"/>
      <c r="G45" s="4" t="s">
        <v>126</v>
      </c>
      <c r="H45" s="4"/>
      <c r="I45" s="4" t="s">
        <v>127</v>
      </c>
      <c r="J45" s="4"/>
      <c r="K45" s="6">
        <v>16</v>
      </c>
      <c r="L45" s="4"/>
      <c r="M45" s="6">
        <v>16</v>
      </c>
      <c r="N45" s="4"/>
      <c r="O45" s="6">
        <v>0</v>
      </c>
      <c r="P45" s="4"/>
      <c r="Q45" s="6">
        <v>0</v>
      </c>
      <c r="R45" s="4"/>
      <c r="S45" s="6">
        <v>0</v>
      </c>
      <c r="T45" s="4"/>
      <c r="U45" s="6">
        <v>100000</v>
      </c>
      <c r="V45" s="4"/>
      <c r="W45" s="6">
        <v>97811806405</v>
      </c>
      <c r="X45" s="4"/>
      <c r="Y45" s="6">
        <v>0</v>
      </c>
      <c r="Z45" s="4"/>
      <c r="AA45" s="6">
        <v>0</v>
      </c>
      <c r="AB45" s="6"/>
      <c r="AC45" s="6">
        <v>100000</v>
      </c>
      <c r="AD45" s="4"/>
      <c r="AE45" s="6">
        <v>986666</v>
      </c>
      <c r="AF45" s="4"/>
      <c r="AG45" s="6">
        <v>97811806405</v>
      </c>
      <c r="AH45" s="4"/>
      <c r="AI45" s="6">
        <v>98659076671</v>
      </c>
      <c r="AJ45" s="4"/>
      <c r="AK45" s="8">
        <v>6.732665926276137E-3</v>
      </c>
    </row>
    <row r="46" spans="1:37" ht="24.75" thickBot="1" x14ac:dyDescent="0.6">
      <c r="Q46" s="7">
        <f>SUM(Q9:Q45)</f>
        <v>10811912101700</v>
      </c>
      <c r="S46" s="7">
        <f>SUM(S9:S45)</f>
        <v>10938798918438</v>
      </c>
      <c r="W46" s="7">
        <f>SUM(W9:W45)</f>
        <v>3253533894933</v>
      </c>
      <c r="AA46" s="10">
        <f>SUM(AA9:AA45)</f>
        <v>0</v>
      </c>
      <c r="AG46" s="7">
        <f>SUM(AG9:AG45)</f>
        <v>14065445996615</v>
      </c>
      <c r="AI46" s="7">
        <f>SUM(AI9:AI45)</f>
        <v>14347026746113</v>
      </c>
      <c r="AK46" s="9">
        <f>SUM(AK9:AK45)</f>
        <v>0.97906590428476692</v>
      </c>
    </row>
    <row r="47" spans="1:37" ht="24.75" thickTop="1" x14ac:dyDescent="0.55000000000000004">
      <c r="Q47" s="3"/>
      <c r="S47" s="3"/>
      <c r="AG47" s="3"/>
      <c r="AI47" s="3"/>
    </row>
    <row r="48" spans="1:37" x14ac:dyDescent="0.55000000000000004">
      <c r="Q48" s="3"/>
      <c r="R48" s="3"/>
      <c r="S48" s="3"/>
      <c r="AI48" s="3"/>
      <c r="AK48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41"/>
  <sheetViews>
    <sheetView rightToLeft="1" workbookViewId="0">
      <selection activeCell="I39" sqref="I39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7109375" style="1" customWidth="1"/>
    <col min="14" max="14" width="1" style="1" customWidth="1"/>
    <col min="15" max="15" width="9.140625" style="1" customWidth="1"/>
    <col min="16" max="16" width="15.42578125" style="1" customWidth="1"/>
    <col min="17" max="16384" width="9.140625" style="1"/>
  </cols>
  <sheetData>
    <row r="2" spans="1:16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6" ht="24.75" x14ac:dyDescent="0.55000000000000004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6" ht="24.75" x14ac:dyDescent="0.55000000000000004">
      <c r="A7" s="19" t="s">
        <v>3</v>
      </c>
      <c r="C7" s="19" t="s">
        <v>7</v>
      </c>
      <c r="E7" s="19" t="s">
        <v>128</v>
      </c>
      <c r="G7" s="19" t="s">
        <v>129</v>
      </c>
      <c r="I7" s="19" t="s">
        <v>130</v>
      </c>
      <c r="K7" s="19" t="s">
        <v>131</v>
      </c>
      <c r="M7" s="19" t="s">
        <v>132</v>
      </c>
    </row>
    <row r="8" spans="1:16" x14ac:dyDescent="0.55000000000000004">
      <c r="A8" s="1" t="s">
        <v>27</v>
      </c>
      <c r="C8" s="6">
        <v>235000</v>
      </c>
      <c r="D8" s="4"/>
      <c r="E8" s="6">
        <v>613340</v>
      </c>
      <c r="F8" s="4"/>
      <c r="G8" s="6">
        <v>633282</v>
      </c>
      <c r="H8" s="4"/>
      <c r="I8" s="8">
        <f>(G8-E8)/G8</f>
        <v>3.1489920761998601E-2</v>
      </c>
      <c r="J8" s="4"/>
      <c r="K8" s="6">
        <v>148821270000</v>
      </c>
      <c r="M8" s="1" t="s">
        <v>176</v>
      </c>
      <c r="P8" s="4"/>
    </row>
    <row r="9" spans="1:16" x14ac:dyDescent="0.55000000000000004">
      <c r="A9" s="1" t="s">
        <v>42</v>
      </c>
      <c r="C9" s="6">
        <v>57900</v>
      </c>
      <c r="D9" s="4"/>
      <c r="E9" s="6">
        <v>810950</v>
      </c>
      <c r="F9" s="4"/>
      <c r="G9" s="6">
        <v>830232</v>
      </c>
      <c r="H9" s="4"/>
      <c r="I9" s="8">
        <f t="shared" ref="I9:I39" si="0">(G9-E9)/G9</f>
        <v>2.3224833540504339E-2</v>
      </c>
      <c r="J9" s="4"/>
      <c r="K9" s="6">
        <v>48070432800</v>
      </c>
      <c r="M9" s="1" t="s">
        <v>176</v>
      </c>
      <c r="P9" s="4"/>
    </row>
    <row r="10" spans="1:16" x14ac:dyDescent="0.55000000000000004">
      <c r="A10" s="1" t="s">
        <v>108</v>
      </c>
      <c r="C10" s="6">
        <v>100000</v>
      </c>
      <c r="D10" s="4"/>
      <c r="E10" s="6">
        <v>950000</v>
      </c>
      <c r="F10" s="4"/>
      <c r="G10" s="6">
        <v>938010</v>
      </c>
      <c r="H10" s="4"/>
      <c r="I10" s="8">
        <f>(G10-E10)/G10</f>
        <v>-1.2782379718766324E-2</v>
      </c>
      <c r="J10" s="4"/>
      <c r="K10" s="6">
        <v>93801000000</v>
      </c>
      <c r="M10" s="1" t="s">
        <v>176</v>
      </c>
      <c r="P10" s="4"/>
    </row>
    <row r="11" spans="1:16" x14ac:dyDescent="0.55000000000000004">
      <c r="A11" s="1" t="s">
        <v>75</v>
      </c>
      <c r="C11" s="6">
        <v>53300</v>
      </c>
      <c r="D11" s="4"/>
      <c r="E11" s="6">
        <v>884240</v>
      </c>
      <c r="F11" s="4"/>
      <c r="G11" s="6">
        <v>900028</v>
      </c>
      <c r="H11" s="4"/>
      <c r="I11" s="8">
        <f t="shared" si="0"/>
        <v>1.754167648117614E-2</v>
      </c>
      <c r="J11" s="4"/>
      <c r="K11" s="6">
        <v>47971492400</v>
      </c>
      <c r="M11" s="1" t="s">
        <v>176</v>
      </c>
      <c r="P11" s="4"/>
    </row>
    <row r="12" spans="1:16" x14ac:dyDescent="0.55000000000000004">
      <c r="A12" s="1" t="s">
        <v>23</v>
      </c>
      <c r="C12" s="6">
        <v>520956</v>
      </c>
      <c r="D12" s="4"/>
      <c r="E12" s="6">
        <v>606002</v>
      </c>
      <c r="F12" s="4"/>
      <c r="G12" s="6">
        <v>628176</v>
      </c>
      <c r="H12" s="4"/>
      <c r="I12" s="8">
        <f t="shared" si="0"/>
        <v>3.5299024477216577E-2</v>
      </c>
      <c r="J12" s="4"/>
      <c r="K12" s="6">
        <v>327252056256</v>
      </c>
      <c r="M12" s="1" t="s">
        <v>176</v>
      </c>
      <c r="P12" s="4"/>
    </row>
    <row r="13" spans="1:16" x14ac:dyDescent="0.55000000000000004">
      <c r="A13" s="1" t="s">
        <v>39</v>
      </c>
      <c r="C13" s="6">
        <v>844396</v>
      </c>
      <c r="D13" s="4"/>
      <c r="E13" s="6">
        <v>640900</v>
      </c>
      <c r="F13" s="4"/>
      <c r="G13" s="6">
        <v>659433</v>
      </c>
      <c r="H13" s="4"/>
      <c r="I13" s="8">
        <f t="shared" si="0"/>
        <v>2.8104447305488198E-2</v>
      </c>
      <c r="J13" s="4"/>
      <c r="K13" s="6">
        <v>556822587468</v>
      </c>
      <c r="M13" s="1" t="s">
        <v>176</v>
      </c>
      <c r="P13" s="4"/>
    </row>
    <row r="14" spans="1:16" x14ac:dyDescent="0.55000000000000004">
      <c r="A14" s="1" t="s">
        <v>33</v>
      </c>
      <c r="C14" s="6">
        <v>1064979</v>
      </c>
      <c r="D14" s="4"/>
      <c r="E14" s="6">
        <v>795300</v>
      </c>
      <c r="F14" s="4"/>
      <c r="G14" s="6">
        <v>805814</v>
      </c>
      <c r="H14" s="4"/>
      <c r="I14" s="8">
        <f t="shared" si="0"/>
        <v>1.3047676014564155E-2</v>
      </c>
      <c r="J14" s="4"/>
      <c r="K14" s="6">
        <v>858174987906</v>
      </c>
      <c r="M14" s="1" t="s">
        <v>176</v>
      </c>
      <c r="P14" s="4"/>
    </row>
    <row r="15" spans="1:16" x14ac:dyDescent="0.55000000000000004">
      <c r="A15" s="1" t="s">
        <v>111</v>
      </c>
      <c r="C15" s="6">
        <v>940000</v>
      </c>
      <c r="D15" s="4"/>
      <c r="E15" s="6">
        <v>937540</v>
      </c>
      <c r="F15" s="4"/>
      <c r="G15" s="6">
        <v>915046</v>
      </c>
      <c r="H15" s="4"/>
      <c r="I15" s="8">
        <f t="shared" si="0"/>
        <v>-2.4582370722346199E-2</v>
      </c>
      <c r="J15" s="4"/>
      <c r="K15" s="6">
        <v>860143240000</v>
      </c>
      <c r="M15" s="1" t="s">
        <v>176</v>
      </c>
      <c r="P15" s="4"/>
    </row>
    <row r="16" spans="1:16" x14ac:dyDescent="0.55000000000000004">
      <c r="A16" s="1" t="s">
        <v>49</v>
      </c>
      <c r="C16" s="6">
        <v>464500</v>
      </c>
      <c r="D16" s="4"/>
      <c r="E16" s="6">
        <v>690700</v>
      </c>
      <c r="F16" s="4"/>
      <c r="G16" s="6">
        <v>709286</v>
      </c>
      <c r="H16" s="4"/>
      <c r="I16" s="8">
        <f t="shared" si="0"/>
        <v>2.6203816232098196E-2</v>
      </c>
      <c r="J16" s="4"/>
      <c r="K16" s="6">
        <v>329463347000</v>
      </c>
      <c r="M16" s="1" t="s">
        <v>176</v>
      </c>
      <c r="P16" s="4"/>
    </row>
    <row r="17" spans="1:16" x14ac:dyDescent="0.55000000000000004">
      <c r="A17" s="1" t="s">
        <v>45</v>
      </c>
      <c r="C17" s="6">
        <v>161600</v>
      </c>
      <c r="D17" s="4"/>
      <c r="E17" s="6">
        <v>793500</v>
      </c>
      <c r="F17" s="4"/>
      <c r="G17" s="6">
        <v>817139</v>
      </c>
      <c r="H17" s="4"/>
      <c r="I17" s="8">
        <f t="shared" si="0"/>
        <v>2.8928982706736554E-2</v>
      </c>
      <c r="J17" s="4"/>
      <c r="K17" s="6">
        <v>132049662400</v>
      </c>
      <c r="M17" s="1" t="s">
        <v>176</v>
      </c>
      <c r="P17" s="4"/>
    </row>
    <row r="18" spans="1:16" x14ac:dyDescent="0.55000000000000004">
      <c r="A18" s="1" t="s">
        <v>66</v>
      </c>
      <c r="C18" s="6">
        <v>285800</v>
      </c>
      <c r="D18" s="4"/>
      <c r="E18" s="6">
        <v>629750</v>
      </c>
      <c r="F18" s="4"/>
      <c r="G18" s="6">
        <v>650886</v>
      </c>
      <c r="H18" s="4"/>
      <c r="I18" s="8">
        <f t="shared" si="0"/>
        <v>3.2472660342978646E-2</v>
      </c>
      <c r="J18" s="4"/>
      <c r="K18" s="6">
        <v>186023218800</v>
      </c>
      <c r="M18" s="1" t="s">
        <v>176</v>
      </c>
      <c r="P18" s="4"/>
    </row>
    <row r="19" spans="1:16" x14ac:dyDescent="0.55000000000000004">
      <c r="A19" s="1" t="s">
        <v>36</v>
      </c>
      <c r="C19" s="6">
        <v>168362</v>
      </c>
      <c r="D19" s="4"/>
      <c r="E19" s="6">
        <v>770010</v>
      </c>
      <c r="F19" s="4"/>
      <c r="G19" s="6">
        <v>795500</v>
      </c>
      <c r="H19" s="4"/>
      <c r="I19" s="8">
        <f t="shared" si="0"/>
        <v>3.2042740414833439E-2</v>
      </c>
      <c r="J19" s="4"/>
      <c r="K19" s="6">
        <v>133931971000</v>
      </c>
      <c r="M19" s="1" t="s">
        <v>176</v>
      </c>
      <c r="P19" s="4"/>
    </row>
    <row r="20" spans="1:16" x14ac:dyDescent="0.55000000000000004">
      <c r="A20" s="1" t="s">
        <v>54</v>
      </c>
      <c r="C20" s="6">
        <v>754987</v>
      </c>
      <c r="D20" s="4"/>
      <c r="E20" s="6">
        <v>675200</v>
      </c>
      <c r="F20" s="4"/>
      <c r="G20" s="6">
        <v>694528</v>
      </c>
      <c r="H20" s="4"/>
      <c r="I20" s="8">
        <f t="shared" si="0"/>
        <v>2.7828971618134905E-2</v>
      </c>
      <c r="J20" s="4"/>
      <c r="K20" s="6">
        <v>524359611136</v>
      </c>
      <c r="M20" s="1" t="s">
        <v>176</v>
      </c>
      <c r="P20" s="4"/>
    </row>
    <row r="21" spans="1:16" x14ac:dyDescent="0.55000000000000004">
      <c r="A21" s="1" t="s">
        <v>105</v>
      </c>
      <c r="C21" s="6">
        <v>2184000</v>
      </c>
      <c r="D21" s="4"/>
      <c r="E21" s="6">
        <v>990000</v>
      </c>
      <c r="F21" s="4"/>
      <c r="G21" s="6">
        <v>931078</v>
      </c>
      <c r="H21" s="4"/>
      <c r="I21" s="8">
        <f t="shared" si="0"/>
        <v>-6.3283634668631419E-2</v>
      </c>
      <c r="J21" s="4"/>
      <c r="K21" s="6">
        <v>2033474352000</v>
      </c>
      <c r="M21" s="1" t="s">
        <v>176</v>
      </c>
      <c r="P21" s="4"/>
    </row>
    <row r="22" spans="1:16" x14ac:dyDescent="0.55000000000000004">
      <c r="A22" s="1" t="s">
        <v>99</v>
      </c>
      <c r="C22" s="6">
        <v>232900</v>
      </c>
      <c r="D22" s="4"/>
      <c r="E22" s="6">
        <v>887000</v>
      </c>
      <c r="F22" s="4"/>
      <c r="G22" s="6">
        <v>899351</v>
      </c>
      <c r="H22" s="4"/>
      <c r="I22" s="8">
        <f t="shared" si="0"/>
        <v>1.3733236522781429E-2</v>
      </c>
      <c r="J22" s="4"/>
      <c r="K22" s="6">
        <v>209458847900</v>
      </c>
      <c r="M22" s="1" t="s">
        <v>176</v>
      </c>
      <c r="P22" s="4"/>
    </row>
    <row r="23" spans="1:16" x14ac:dyDescent="0.55000000000000004">
      <c r="A23" s="1" t="s">
        <v>58</v>
      </c>
      <c r="C23" s="6">
        <v>20100</v>
      </c>
      <c r="D23" s="4"/>
      <c r="E23" s="6">
        <v>900000</v>
      </c>
      <c r="F23" s="4"/>
      <c r="G23" s="6">
        <v>913678</v>
      </c>
      <c r="H23" s="4"/>
      <c r="I23" s="8">
        <f t="shared" si="0"/>
        <v>1.4970263046718866E-2</v>
      </c>
      <c r="J23" s="4"/>
      <c r="K23" s="6">
        <v>18364927800</v>
      </c>
      <c r="M23" s="1" t="s">
        <v>176</v>
      </c>
      <c r="P23" s="4"/>
    </row>
    <row r="24" spans="1:16" x14ac:dyDescent="0.55000000000000004">
      <c r="A24" s="1" t="s">
        <v>69</v>
      </c>
      <c r="C24" s="6">
        <v>152000</v>
      </c>
      <c r="D24" s="4"/>
      <c r="E24" s="6">
        <v>630000</v>
      </c>
      <c r="F24" s="4"/>
      <c r="G24" s="6">
        <v>648852</v>
      </c>
      <c r="H24" s="4"/>
      <c r="I24" s="8">
        <f t="shared" si="0"/>
        <v>2.9054391448280963E-2</v>
      </c>
      <c r="J24" s="4"/>
      <c r="K24" s="6">
        <v>98625504000</v>
      </c>
      <c r="M24" s="1" t="s">
        <v>176</v>
      </c>
      <c r="P24" s="4"/>
    </row>
    <row r="25" spans="1:16" x14ac:dyDescent="0.55000000000000004">
      <c r="A25" s="1" t="s">
        <v>51</v>
      </c>
      <c r="C25" s="6">
        <v>288110</v>
      </c>
      <c r="D25" s="4"/>
      <c r="E25" s="6">
        <v>957420</v>
      </c>
      <c r="F25" s="4"/>
      <c r="G25" s="6">
        <v>960628</v>
      </c>
      <c r="H25" s="4"/>
      <c r="I25" s="8">
        <f t="shared" si="0"/>
        <v>3.3394820888002432E-3</v>
      </c>
      <c r="J25" s="4"/>
      <c r="K25" s="6">
        <v>276766533080</v>
      </c>
      <c r="M25" s="1" t="s">
        <v>176</v>
      </c>
      <c r="P25" s="4"/>
    </row>
    <row r="26" spans="1:16" x14ac:dyDescent="0.55000000000000004">
      <c r="A26" s="1" t="s">
        <v>30</v>
      </c>
      <c r="C26" s="6">
        <v>796013</v>
      </c>
      <c r="D26" s="4"/>
      <c r="E26" s="6">
        <v>809000</v>
      </c>
      <c r="F26" s="4"/>
      <c r="G26" s="6">
        <v>819463</v>
      </c>
      <c r="H26" s="4"/>
      <c r="I26" s="8">
        <f t="shared" si="0"/>
        <v>1.2768117657539145E-2</v>
      </c>
      <c r="J26" s="4"/>
      <c r="K26" s="6">
        <v>652303201019</v>
      </c>
      <c r="M26" s="1" t="s">
        <v>176</v>
      </c>
      <c r="P26" s="4"/>
    </row>
    <row r="27" spans="1:16" x14ac:dyDescent="0.55000000000000004">
      <c r="A27" s="1" t="s">
        <v>61</v>
      </c>
      <c r="C27" s="6">
        <v>1043226</v>
      </c>
      <c r="D27" s="4"/>
      <c r="E27" s="6">
        <v>649000</v>
      </c>
      <c r="F27" s="4"/>
      <c r="G27" s="6">
        <v>670207</v>
      </c>
      <c r="H27" s="4"/>
      <c r="I27" s="8">
        <f t="shared" si="0"/>
        <v>3.1642462701821972E-2</v>
      </c>
      <c r="J27" s="4"/>
      <c r="K27" s="6">
        <v>699177367782</v>
      </c>
      <c r="M27" s="1" t="s">
        <v>176</v>
      </c>
      <c r="P27" s="4"/>
    </row>
    <row r="28" spans="1:16" x14ac:dyDescent="0.55000000000000004">
      <c r="A28" s="1" t="s">
        <v>102</v>
      </c>
      <c r="C28" s="6">
        <v>822700</v>
      </c>
      <c r="D28" s="4"/>
      <c r="E28" s="6">
        <v>841340</v>
      </c>
      <c r="F28" s="4"/>
      <c r="G28" s="6">
        <v>861986</v>
      </c>
      <c r="H28" s="4"/>
      <c r="I28" s="8">
        <f t="shared" si="0"/>
        <v>2.3951665108250017E-2</v>
      </c>
      <c r="J28" s="4"/>
      <c r="K28" s="6">
        <v>709155882200</v>
      </c>
      <c r="M28" s="1" t="s">
        <v>176</v>
      </c>
      <c r="P28" s="4"/>
    </row>
    <row r="29" spans="1:16" x14ac:dyDescent="0.55000000000000004">
      <c r="A29" s="1" t="s">
        <v>81</v>
      </c>
      <c r="C29" s="6">
        <v>212121</v>
      </c>
      <c r="D29" s="4"/>
      <c r="E29" s="6">
        <v>990000</v>
      </c>
      <c r="F29" s="4"/>
      <c r="G29" s="6">
        <v>991463</v>
      </c>
      <c r="H29" s="4"/>
      <c r="I29" s="8">
        <f t="shared" si="0"/>
        <v>1.4755971730664684E-3</v>
      </c>
      <c r="J29" s="4"/>
      <c r="K29" s="6">
        <v>210310123023</v>
      </c>
      <c r="M29" s="1" t="s">
        <v>176</v>
      </c>
      <c r="P29" s="4"/>
    </row>
    <row r="30" spans="1:16" x14ac:dyDescent="0.55000000000000004">
      <c r="A30" s="1" t="s">
        <v>96</v>
      </c>
      <c r="C30" s="6">
        <v>290000</v>
      </c>
      <c r="D30" s="4"/>
      <c r="E30" s="6">
        <v>901370</v>
      </c>
      <c r="F30" s="4"/>
      <c r="G30" s="6">
        <v>915326</v>
      </c>
      <c r="H30" s="4"/>
      <c r="I30" s="8">
        <f t="shared" si="0"/>
        <v>1.524702674238468E-2</v>
      </c>
      <c r="J30" s="4"/>
      <c r="K30" s="6">
        <v>265444540000</v>
      </c>
      <c r="M30" s="1" t="s">
        <v>176</v>
      </c>
      <c r="P30" s="4"/>
    </row>
    <row r="31" spans="1:16" x14ac:dyDescent="0.55000000000000004">
      <c r="A31" s="1" t="s">
        <v>57</v>
      </c>
      <c r="C31" s="6">
        <v>321700</v>
      </c>
      <c r="D31" s="4"/>
      <c r="E31" s="6">
        <v>662700</v>
      </c>
      <c r="F31" s="4"/>
      <c r="G31" s="6">
        <v>681148</v>
      </c>
      <c r="H31" s="4"/>
      <c r="I31" s="8">
        <f t="shared" si="0"/>
        <v>2.7083688126515824E-2</v>
      </c>
      <c r="J31" s="4"/>
      <c r="K31" s="6">
        <v>219125311600</v>
      </c>
      <c r="M31" s="1" t="s">
        <v>176</v>
      </c>
      <c r="P31" s="4"/>
    </row>
    <row r="32" spans="1:16" x14ac:dyDescent="0.55000000000000004">
      <c r="A32" s="1" t="s">
        <v>84</v>
      </c>
      <c r="C32" s="6">
        <v>950000</v>
      </c>
      <c r="D32" s="4"/>
      <c r="E32" s="6">
        <v>1000000</v>
      </c>
      <c r="F32" s="4"/>
      <c r="G32" s="6">
        <v>953652</v>
      </c>
      <c r="H32" s="4"/>
      <c r="I32" s="8">
        <f t="shared" si="0"/>
        <v>-4.8600537722355744E-2</v>
      </c>
      <c r="J32" s="4"/>
      <c r="K32" s="6">
        <v>905969400000</v>
      </c>
      <c r="M32" s="1" t="s">
        <v>176</v>
      </c>
      <c r="P32" s="4"/>
    </row>
    <row r="33" spans="1:16" x14ac:dyDescent="0.55000000000000004">
      <c r="A33" s="1" t="s">
        <v>72</v>
      </c>
      <c r="C33" s="6">
        <v>276232</v>
      </c>
      <c r="D33" s="4"/>
      <c r="E33" s="6">
        <v>840980</v>
      </c>
      <c r="F33" s="4"/>
      <c r="G33" s="6">
        <v>850983</v>
      </c>
      <c r="H33" s="4"/>
      <c r="I33" s="8">
        <f t="shared" si="0"/>
        <v>1.1754641397066687E-2</v>
      </c>
      <c r="J33" s="4"/>
      <c r="K33" s="6">
        <v>235068736056</v>
      </c>
      <c r="M33" s="1" t="s">
        <v>176</v>
      </c>
      <c r="P33" s="4"/>
    </row>
    <row r="34" spans="1:16" x14ac:dyDescent="0.55000000000000004">
      <c r="A34" s="1" t="s">
        <v>47</v>
      </c>
      <c r="C34" s="6">
        <v>563600</v>
      </c>
      <c r="D34" s="4"/>
      <c r="E34" s="6">
        <v>614500</v>
      </c>
      <c r="F34" s="4"/>
      <c r="G34" s="6">
        <v>635849</v>
      </c>
      <c r="H34" s="4"/>
      <c r="I34" s="8">
        <f t="shared" si="0"/>
        <v>3.3575581623939019E-2</v>
      </c>
      <c r="J34" s="4"/>
      <c r="K34" s="6">
        <v>358364496400</v>
      </c>
      <c r="M34" s="1" t="s">
        <v>176</v>
      </c>
      <c r="P34" s="4"/>
    </row>
    <row r="35" spans="1:16" x14ac:dyDescent="0.55000000000000004">
      <c r="A35" s="1" t="s">
        <v>78</v>
      </c>
      <c r="C35" s="6">
        <v>130000</v>
      </c>
      <c r="D35" s="4"/>
      <c r="E35" s="6">
        <v>990000</v>
      </c>
      <c r="F35" s="4"/>
      <c r="G35" s="6">
        <v>948429</v>
      </c>
      <c r="H35" s="4"/>
      <c r="I35" s="8">
        <f t="shared" si="0"/>
        <v>-4.3831430713316445E-2</v>
      </c>
      <c r="J35" s="4"/>
      <c r="K35" s="6">
        <v>123295770000</v>
      </c>
      <c r="M35" s="1" t="s">
        <v>176</v>
      </c>
      <c r="P35" s="4"/>
    </row>
    <row r="36" spans="1:16" x14ac:dyDescent="0.55000000000000004">
      <c r="A36" s="1" t="s">
        <v>125</v>
      </c>
      <c r="C36" s="6">
        <v>100000</v>
      </c>
      <c r="D36" s="4"/>
      <c r="E36" s="6">
        <v>978050</v>
      </c>
      <c r="F36" s="4"/>
      <c r="G36" s="6">
        <v>986666</v>
      </c>
      <c r="H36" s="4"/>
      <c r="I36" s="8">
        <f t="shared" si="0"/>
        <v>8.7324383327286037E-3</v>
      </c>
      <c r="J36" s="4"/>
      <c r="K36" s="6">
        <v>98666600000</v>
      </c>
      <c r="M36" s="1" t="s">
        <v>176</v>
      </c>
      <c r="P36" s="4"/>
    </row>
    <row r="37" spans="1:16" x14ac:dyDescent="0.55000000000000004">
      <c r="A37" s="1" t="s">
        <v>90</v>
      </c>
      <c r="C37" s="6">
        <v>822479</v>
      </c>
      <c r="D37" s="4"/>
      <c r="E37" s="6">
        <v>867000</v>
      </c>
      <c r="F37" s="4"/>
      <c r="G37" s="6">
        <v>881738</v>
      </c>
      <c r="H37" s="4"/>
      <c r="I37" s="8">
        <f t="shared" si="0"/>
        <v>1.6714715709201598E-2</v>
      </c>
      <c r="J37" s="4"/>
      <c r="K37" s="6">
        <v>725210988502</v>
      </c>
      <c r="M37" s="1" t="s">
        <v>176</v>
      </c>
      <c r="P37" s="4"/>
    </row>
    <row r="38" spans="1:16" x14ac:dyDescent="0.55000000000000004">
      <c r="A38" s="1" t="s">
        <v>93</v>
      </c>
      <c r="C38" s="6">
        <v>1202183</v>
      </c>
      <c r="D38" s="4"/>
      <c r="E38" s="6">
        <v>850000</v>
      </c>
      <c r="F38" s="4"/>
      <c r="G38" s="6">
        <v>869609</v>
      </c>
      <c r="H38" s="4"/>
      <c r="I38" s="8">
        <f t="shared" si="0"/>
        <v>2.2549214647042522E-2</v>
      </c>
      <c r="J38" s="4"/>
      <c r="K38" s="6">
        <v>1045429156447</v>
      </c>
      <c r="M38" s="1" t="s">
        <v>176</v>
      </c>
      <c r="P38" s="4"/>
    </row>
    <row r="39" spans="1:16" x14ac:dyDescent="0.55000000000000004">
      <c r="A39" s="1" t="s">
        <v>87</v>
      </c>
      <c r="C39" s="6">
        <v>848262</v>
      </c>
      <c r="D39" s="4"/>
      <c r="E39" s="6">
        <v>832500</v>
      </c>
      <c r="F39" s="4"/>
      <c r="G39" s="6">
        <v>851654</v>
      </c>
      <c r="H39" s="4"/>
      <c r="I39" s="8">
        <f t="shared" si="0"/>
        <v>2.2490354063974337E-2</v>
      </c>
      <c r="J39" s="4"/>
      <c r="K39" s="6">
        <v>722425725348</v>
      </c>
      <c r="M39" s="1" t="s">
        <v>176</v>
      </c>
      <c r="P39" s="4"/>
    </row>
    <row r="40" spans="1:16" ht="24.75" thickBot="1" x14ac:dyDescent="0.6">
      <c r="C40" s="4"/>
      <c r="D40" s="4"/>
      <c r="E40" s="4"/>
      <c r="F40" s="4"/>
      <c r="G40" s="4"/>
      <c r="H40" s="4"/>
      <c r="I40" s="4"/>
      <c r="J40" s="4"/>
      <c r="K40" s="10">
        <f>SUM(K8:K39)</f>
        <v>13853522340323</v>
      </c>
    </row>
    <row r="41" spans="1:16" ht="24.75" thickTop="1" x14ac:dyDescent="0.55000000000000004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8" sqref="S8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8" t="s">
        <v>134</v>
      </c>
      <c r="C6" s="19" t="s">
        <v>135</v>
      </c>
      <c r="D6" s="19" t="s">
        <v>135</v>
      </c>
      <c r="E6" s="19" t="s">
        <v>135</v>
      </c>
      <c r="F6" s="19" t="s">
        <v>135</v>
      </c>
      <c r="G6" s="19" t="s">
        <v>135</v>
      </c>
      <c r="H6" s="19" t="s">
        <v>135</v>
      </c>
      <c r="I6" s="19" t="s">
        <v>135</v>
      </c>
      <c r="K6" s="19" t="s">
        <v>175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 x14ac:dyDescent="0.55000000000000004">
      <c r="A7" s="19" t="s">
        <v>134</v>
      </c>
      <c r="C7" s="19" t="s">
        <v>136</v>
      </c>
      <c r="E7" s="19" t="s">
        <v>137</v>
      </c>
      <c r="G7" s="19" t="s">
        <v>138</v>
      </c>
      <c r="I7" s="19" t="s">
        <v>21</v>
      </c>
      <c r="K7" s="19" t="s">
        <v>139</v>
      </c>
      <c r="M7" s="19" t="s">
        <v>140</v>
      </c>
      <c r="O7" s="19" t="s">
        <v>141</v>
      </c>
      <c r="Q7" s="19" t="s">
        <v>139</v>
      </c>
      <c r="S7" s="19" t="s">
        <v>133</v>
      </c>
    </row>
    <row r="8" spans="1:19" x14ac:dyDescent="0.55000000000000004">
      <c r="A8" s="1" t="s">
        <v>142</v>
      </c>
      <c r="C8" s="1" t="s">
        <v>143</v>
      </c>
      <c r="E8" s="1" t="s">
        <v>144</v>
      </c>
      <c r="G8" s="1" t="s">
        <v>145</v>
      </c>
      <c r="I8" s="6">
        <v>8</v>
      </c>
      <c r="J8" s="4"/>
      <c r="K8" s="6">
        <v>4605927656</v>
      </c>
      <c r="L8" s="4"/>
      <c r="M8" s="6">
        <v>86209912946</v>
      </c>
      <c r="N8" s="4"/>
      <c r="O8" s="6">
        <v>90101619862</v>
      </c>
      <c r="P8" s="4"/>
      <c r="Q8" s="6">
        <v>714220740</v>
      </c>
      <c r="R8" s="4"/>
      <c r="S8" s="8">
        <v>4.8739657842867062E-5</v>
      </c>
    </row>
    <row r="9" spans="1:19" x14ac:dyDescent="0.55000000000000004">
      <c r="A9" s="1" t="s">
        <v>146</v>
      </c>
      <c r="C9" s="1" t="s">
        <v>147</v>
      </c>
      <c r="E9" s="1" t="s">
        <v>144</v>
      </c>
      <c r="G9" s="1" t="s">
        <v>148</v>
      </c>
      <c r="I9" s="6">
        <v>8</v>
      </c>
      <c r="J9" s="4"/>
      <c r="K9" s="6">
        <v>0</v>
      </c>
      <c r="L9" s="4"/>
      <c r="M9" s="6">
        <v>3708365576000</v>
      </c>
      <c r="N9" s="4"/>
      <c r="O9" s="6">
        <v>3705646270000</v>
      </c>
      <c r="P9" s="4"/>
      <c r="Q9" s="6">
        <v>2719306000</v>
      </c>
      <c r="R9" s="4"/>
      <c r="S9" s="13">
        <v>1.8557014181645786E-4</v>
      </c>
    </row>
    <row r="10" spans="1:19" ht="24.75" thickBot="1" x14ac:dyDescent="0.6">
      <c r="I10" s="4"/>
      <c r="J10" s="4"/>
      <c r="K10" s="10">
        <f>SUM(K8:K9)</f>
        <v>4605927656</v>
      </c>
      <c r="L10" s="4"/>
      <c r="M10" s="10">
        <f>SUM(M8:M9)</f>
        <v>3794575488946</v>
      </c>
      <c r="N10" s="4"/>
      <c r="O10" s="10">
        <f>SUM(O8:O9)</f>
        <v>3795747889862</v>
      </c>
      <c r="P10" s="4"/>
      <c r="Q10" s="10">
        <f>SUM(Q8:Q9)</f>
        <v>3433526740</v>
      </c>
      <c r="R10" s="4"/>
      <c r="S10" s="14">
        <f>SUM(S8:S9)</f>
        <v>2.343097996593249E-4</v>
      </c>
    </row>
    <row r="11" spans="1:19" ht="24.75" thickTop="1" x14ac:dyDescent="0.55000000000000004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C11" sqref="C11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 x14ac:dyDescent="0.55000000000000004">
      <c r="A2" s="18" t="s">
        <v>0</v>
      </c>
      <c r="B2" s="18"/>
      <c r="C2" s="18"/>
      <c r="D2" s="18"/>
      <c r="E2" s="18"/>
      <c r="F2" s="18"/>
      <c r="G2" s="18"/>
    </row>
    <row r="3" spans="1:10" ht="24.75" x14ac:dyDescent="0.55000000000000004">
      <c r="A3" s="18" t="s">
        <v>149</v>
      </c>
      <c r="B3" s="18"/>
      <c r="C3" s="18"/>
      <c r="D3" s="18"/>
      <c r="E3" s="18"/>
      <c r="F3" s="18"/>
      <c r="G3" s="18"/>
    </row>
    <row r="4" spans="1:10" ht="24.75" x14ac:dyDescent="0.55000000000000004">
      <c r="A4" s="18" t="s">
        <v>2</v>
      </c>
      <c r="B4" s="18"/>
      <c r="C4" s="18"/>
      <c r="D4" s="18"/>
      <c r="E4" s="18"/>
      <c r="F4" s="18"/>
      <c r="G4" s="18"/>
    </row>
    <row r="6" spans="1:10" ht="24.75" x14ac:dyDescent="0.55000000000000004">
      <c r="A6" s="19" t="s">
        <v>153</v>
      </c>
      <c r="C6" s="19" t="s">
        <v>139</v>
      </c>
      <c r="E6" s="19" t="s">
        <v>165</v>
      </c>
      <c r="G6" s="19" t="s">
        <v>12</v>
      </c>
      <c r="J6" s="3"/>
    </row>
    <row r="7" spans="1:10" x14ac:dyDescent="0.55000000000000004">
      <c r="A7" s="1" t="s">
        <v>173</v>
      </c>
      <c r="C7" s="6">
        <f>'سرمایه‌گذاری در اوراق بهادار'!$I$45</f>
        <v>227177228864</v>
      </c>
      <c r="D7" s="4"/>
      <c r="E7" s="8">
        <f>C7/$C$10</f>
        <v>0.99996809103306228</v>
      </c>
      <c r="F7" s="4"/>
      <c r="G7" s="8">
        <v>1.5502966778200901E-2</v>
      </c>
      <c r="H7" s="4"/>
    </row>
    <row r="8" spans="1:10" x14ac:dyDescent="0.55000000000000004">
      <c r="A8" s="1" t="s">
        <v>174</v>
      </c>
      <c r="C8" s="6">
        <f>'درآمد سپرده بانکی'!E9</f>
        <v>7173222</v>
      </c>
      <c r="D8" s="4"/>
      <c r="E8" s="8">
        <f t="shared" ref="E8:E9" si="0">C8/$C$10</f>
        <v>3.1574437040917019E-5</v>
      </c>
      <c r="F8" s="4"/>
      <c r="G8" s="8">
        <v>4.8951306834204589E-7</v>
      </c>
      <c r="H8" s="4"/>
    </row>
    <row r="9" spans="1:10" x14ac:dyDescent="0.55000000000000004">
      <c r="A9" s="1" t="s">
        <v>172</v>
      </c>
      <c r="C9" s="6">
        <f>'سایر درآمدها'!C9</f>
        <v>76000</v>
      </c>
      <c r="D9" s="4"/>
      <c r="E9" s="8">
        <f t="shared" si="0"/>
        <v>3.3452989676183081E-7</v>
      </c>
      <c r="F9" s="4"/>
      <c r="G9" s="8">
        <v>5.186371367566135E-9</v>
      </c>
      <c r="H9" s="4"/>
    </row>
    <row r="10" spans="1:10" ht="24.75" thickBot="1" x14ac:dyDescent="0.6">
      <c r="C10" s="7">
        <f>SUM(C7:C9)</f>
        <v>227184478086</v>
      </c>
      <c r="E10" s="12">
        <f>SUM(E7:E9)</f>
        <v>1</v>
      </c>
      <c r="G10" s="9">
        <f>SUM(G7:G9)</f>
        <v>1.5503461477640611E-2</v>
      </c>
    </row>
    <row r="11" spans="1:10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1"/>
  <sheetViews>
    <sheetView rightToLeft="1" workbookViewId="0">
      <selection activeCell="K20" sqref="K20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9" t="s">
        <v>150</v>
      </c>
      <c r="B6" s="19" t="s">
        <v>150</v>
      </c>
      <c r="C6" s="19" t="s">
        <v>150</v>
      </c>
      <c r="D6" s="19" t="s">
        <v>150</v>
      </c>
      <c r="E6" s="19" t="s">
        <v>150</v>
      </c>
      <c r="F6" s="19" t="s">
        <v>150</v>
      </c>
      <c r="G6" s="19" t="s">
        <v>150</v>
      </c>
      <c r="I6" s="19" t="s">
        <v>151</v>
      </c>
      <c r="J6" s="19" t="s">
        <v>151</v>
      </c>
      <c r="K6" s="19" t="s">
        <v>151</v>
      </c>
      <c r="L6" s="19" t="s">
        <v>151</v>
      </c>
      <c r="M6" s="19" t="s">
        <v>151</v>
      </c>
      <c r="O6" s="19" t="s">
        <v>152</v>
      </c>
      <c r="P6" s="19" t="s">
        <v>152</v>
      </c>
      <c r="Q6" s="19" t="s">
        <v>152</v>
      </c>
      <c r="R6" s="19" t="s">
        <v>152</v>
      </c>
      <c r="S6" s="19" t="s">
        <v>152</v>
      </c>
    </row>
    <row r="7" spans="1:19" ht="24.75" x14ac:dyDescent="0.55000000000000004">
      <c r="A7" s="19" t="s">
        <v>153</v>
      </c>
      <c r="C7" s="19" t="s">
        <v>154</v>
      </c>
      <c r="E7" s="19" t="s">
        <v>20</v>
      </c>
      <c r="G7" s="19" t="s">
        <v>21</v>
      </c>
      <c r="I7" s="19" t="s">
        <v>155</v>
      </c>
      <c r="K7" s="19" t="s">
        <v>156</v>
      </c>
      <c r="M7" s="19" t="s">
        <v>157</v>
      </c>
      <c r="O7" s="19" t="s">
        <v>155</v>
      </c>
      <c r="Q7" s="19" t="s">
        <v>156</v>
      </c>
      <c r="S7" s="19" t="s">
        <v>157</v>
      </c>
    </row>
    <row r="8" spans="1:19" x14ac:dyDescent="0.55000000000000004">
      <c r="A8" s="1" t="s">
        <v>111</v>
      </c>
      <c r="C8" s="4" t="s">
        <v>177</v>
      </c>
      <c r="E8" s="4" t="s">
        <v>113</v>
      </c>
      <c r="F8" s="4"/>
      <c r="G8" s="6">
        <v>17</v>
      </c>
      <c r="H8" s="4"/>
      <c r="I8" s="6">
        <v>13878520547</v>
      </c>
      <c r="J8" s="4"/>
      <c r="K8" s="6">
        <v>0</v>
      </c>
      <c r="L8" s="4"/>
      <c r="M8" s="6">
        <v>13878520547</v>
      </c>
      <c r="N8" s="4"/>
      <c r="O8" s="6">
        <v>54212161388</v>
      </c>
      <c r="P8" s="4"/>
      <c r="Q8" s="4">
        <v>0</v>
      </c>
      <c r="R8" s="4"/>
      <c r="S8" s="6">
        <v>54212161388</v>
      </c>
    </row>
    <row r="9" spans="1:19" x14ac:dyDescent="0.55000000000000004">
      <c r="A9" s="1" t="s">
        <v>125</v>
      </c>
      <c r="C9" s="4" t="s">
        <v>177</v>
      </c>
      <c r="E9" s="4" t="s">
        <v>127</v>
      </c>
      <c r="F9" s="4"/>
      <c r="G9" s="6">
        <v>16</v>
      </c>
      <c r="H9" s="4"/>
      <c r="I9" s="6">
        <v>1150808446</v>
      </c>
      <c r="J9" s="4"/>
      <c r="K9" s="6">
        <v>0</v>
      </c>
      <c r="L9" s="4"/>
      <c r="M9" s="6">
        <v>1150808446</v>
      </c>
      <c r="N9" s="4"/>
      <c r="O9" s="6">
        <v>1150808446</v>
      </c>
      <c r="P9" s="4"/>
      <c r="Q9" s="4">
        <v>0</v>
      </c>
      <c r="R9" s="4"/>
      <c r="S9" s="6">
        <v>1150808446</v>
      </c>
    </row>
    <row r="10" spans="1:19" x14ac:dyDescent="0.55000000000000004">
      <c r="A10" s="1" t="s">
        <v>122</v>
      </c>
      <c r="C10" s="4" t="s">
        <v>177</v>
      </c>
      <c r="E10" s="4" t="s">
        <v>124</v>
      </c>
      <c r="F10" s="4"/>
      <c r="G10" s="6">
        <v>16</v>
      </c>
      <c r="H10" s="4"/>
      <c r="I10" s="6">
        <v>1651024656</v>
      </c>
      <c r="J10" s="4"/>
      <c r="K10" s="6">
        <v>0</v>
      </c>
      <c r="L10" s="4"/>
      <c r="M10" s="6">
        <v>1651024656</v>
      </c>
      <c r="N10" s="4"/>
      <c r="O10" s="6">
        <v>1651024656</v>
      </c>
      <c r="P10" s="4"/>
      <c r="Q10" s="4">
        <v>0</v>
      </c>
      <c r="R10" s="4"/>
      <c r="S10" s="6">
        <v>1651024656</v>
      </c>
    </row>
    <row r="11" spans="1:19" x14ac:dyDescent="0.55000000000000004">
      <c r="A11" s="1" t="s">
        <v>78</v>
      </c>
      <c r="C11" s="4" t="s">
        <v>177</v>
      </c>
      <c r="E11" s="4" t="s">
        <v>80</v>
      </c>
      <c r="F11" s="4"/>
      <c r="G11" s="6">
        <v>18</v>
      </c>
      <c r="H11" s="4"/>
      <c r="I11" s="6">
        <v>1898004001</v>
      </c>
      <c r="J11" s="4"/>
      <c r="K11" s="6">
        <v>0</v>
      </c>
      <c r="L11" s="4"/>
      <c r="M11" s="6">
        <v>1898004001</v>
      </c>
      <c r="N11" s="4"/>
      <c r="O11" s="6">
        <v>5836069707</v>
      </c>
      <c r="P11" s="4"/>
      <c r="Q11" s="4">
        <v>0</v>
      </c>
      <c r="R11" s="4"/>
      <c r="S11" s="6">
        <v>5836069707</v>
      </c>
    </row>
    <row r="12" spans="1:19" x14ac:dyDescent="0.55000000000000004">
      <c r="A12" s="1" t="s">
        <v>81</v>
      </c>
      <c r="C12" s="4" t="s">
        <v>177</v>
      </c>
      <c r="E12" s="4" t="s">
        <v>83</v>
      </c>
      <c r="F12" s="4"/>
      <c r="G12" s="6">
        <v>21</v>
      </c>
      <c r="H12" s="4"/>
      <c r="I12" s="6">
        <v>3539529462</v>
      </c>
      <c r="J12" s="4"/>
      <c r="K12" s="6">
        <v>0</v>
      </c>
      <c r="L12" s="4"/>
      <c r="M12" s="6">
        <v>3539529462</v>
      </c>
      <c r="N12" s="4"/>
      <c r="O12" s="6">
        <v>10569363689</v>
      </c>
      <c r="P12" s="4"/>
      <c r="Q12" s="4">
        <v>0</v>
      </c>
      <c r="R12" s="4"/>
      <c r="S12" s="6">
        <v>10569363689</v>
      </c>
    </row>
    <row r="13" spans="1:19" x14ac:dyDescent="0.55000000000000004">
      <c r="A13" s="1" t="s">
        <v>108</v>
      </c>
      <c r="C13" s="4" t="s">
        <v>177</v>
      </c>
      <c r="E13" s="4" t="s">
        <v>110</v>
      </c>
      <c r="F13" s="4"/>
      <c r="G13" s="6">
        <v>18</v>
      </c>
      <c r="H13" s="4"/>
      <c r="I13" s="6">
        <v>1446164384</v>
      </c>
      <c r="J13" s="4"/>
      <c r="K13" s="6">
        <v>0</v>
      </c>
      <c r="L13" s="4"/>
      <c r="M13" s="6">
        <v>1446164384</v>
      </c>
      <c r="N13" s="4"/>
      <c r="O13" s="6">
        <v>3577413699</v>
      </c>
      <c r="P13" s="4"/>
      <c r="Q13" s="4">
        <v>0</v>
      </c>
      <c r="R13" s="4"/>
      <c r="S13" s="6">
        <v>3577413699</v>
      </c>
    </row>
    <row r="14" spans="1:19" x14ac:dyDescent="0.55000000000000004">
      <c r="A14" s="1" t="s">
        <v>84</v>
      </c>
      <c r="C14" s="4" t="s">
        <v>177</v>
      </c>
      <c r="E14" s="4" t="s">
        <v>86</v>
      </c>
      <c r="F14" s="4"/>
      <c r="G14" s="6">
        <v>18</v>
      </c>
      <c r="H14" s="4"/>
      <c r="I14" s="6">
        <v>14256177737</v>
      </c>
      <c r="J14" s="4"/>
      <c r="K14" s="6">
        <v>0</v>
      </c>
      <c r="L14" s="4"/>
      <c r="M14" s="6">
        <v>14256177737</v>
      </c>
      <c r="N14" s="4"/>
      <c r="O14" s="6">
        <v>87977246004</v>
      </c>
      <c r="P14" s="4"/>
      <c r="Q14" s="4">
        <v>0</v>
      </c>
      <c r="R14" s="4"/>
      <c r="S14" s="6">
        <v>87977246004</v>
      </c>
    </row>
    <row r="15" spans="1:19" x14ac:dyDescent="0.55000000000000004">
      <c r="A15" s="1" t="s">
        <v>105</v>
      </c>
      <c r="C15" s="4" t="s">
        <v>177</v>
      </c>
      <c r="E15" s="4" t="s">
        <v>107</v>
      </c>
      <c r="F15" s="4"/>
      <c r="G15" s="6">
        <v>18</v>
      </c>
      <c r="H15" s="4"/>
      <c r="I15" s="6">
        <v>34663066876</v>
      </c>
      <c r="J15" s="4"/>
      <c r="K15" s="6">
        <v>0</v>
      </c>
      <c r="L15" s="4"/>
      <c r="M15" s="6">
        <v>34663066876</v>
      </c>
      <c r="N15" s="4"/>
      <c r="O15" s="6">
        <v>132931590208</v>
      </c>
      <c r="P15" s="4"/>
      <c r="Q15" s="4">
        <v>0</v>
      </c>
      <c r="R15" s="4"/>
      <c r="S15" s="6">
        <v>132931590208</v>
      </c>
    </row>
    <row r="16" spans="1:19" x14ac:dyDescent="0.55000000000000004">
      <c r="A16" s="1" t="s">
        <v>142</v>
      </c>
      <c r="C16" s="6">
        <v>17</v>
      </c>
      <c r="E16" s="4" t="s">
        <v>177</v>
      </c>
      <c r="F16" s="4"/>
      <c r="G16" s="6">
        <v>8</v>
      </c>
      <c r="H16" s="4"/>
      <c r="I16" s="6">
        <v>7173222</v>
      </c>
      <c r="J16" s="4"/>
      <c r="K16" s="6">
        <v>0</v>
      </c>
      <c r="L16" s="4"/>
      <c r="M16" s="6">
        <v>7173222</v>
      </c>
      <c r="N16" s="4"/>
      <c r="O16" s="6">
        <v>9249770</v>
      </c>
      <c r="P16" s="4"/>
      <c r="Q16" s="6">
        <v>0</v>
      </c>
      <c r="R16" s="4"/>
      <c r="S16" s="6">
        <v>9249770</v>
      </c>
    </row>
    <row r="17" spans="5:21" ht="24.75" thickBot="1" x14ac:dyDescent="0.6">
      <c r="E17" s="4"/>
      <c r="F17" s="4"/>
      <c r="G17" s="4"/>
      <c r="H17" s="4"/>
      <c r="I17" s="10">
        <f>SUM(I8:I16)</f>
        <v>72490469331</v>
      </c>
      <c r="J17" s="4"/>
      <c r="K17" s="10">
        <f>SUM(K8:K16)</f>
        <v>0</v>
      </c>
      <c r="L17" s="4"/>
      <c r="M17" s="10">
        <f>SUM(M8:M16)</f>
        <v>72490469331</v>
      </c>
      <c r="N17" s="4"/>
      <c r="O17" s="10">
        <f>SUM(O8:O16)</f>
        <v>297914927567</v>
      </c>
      <c r="P17" s="4"/>
      <c r="Q17" s="11">
        <f>SUM(Q8:Q16)</f>
        <v>0</v>
      </c>
      <c r="R17" s="4"/>
      <c r="S17" s="10">
        <f>SUM(S8:S16)</f>
        <v>297914927567</v>
      </c>
    </row>
    <row r="18" spans="5:21" ht="24.75" thickTop="1" x14ac:dyDescent="0.55000000000000004">
      <c r="M18" s="3"/>
      <c r="N18" s="3"/>
      <c r="O18" s="3"/>
      <c r="P18" s="3"/>
      <c r="Q18" s="3"/>
      <c r="R18" s="3"/>
      <c r="S18" s="3"/>
    </row>
    <row r="21" spans="5:21" x14ac:dyDescent="0.55000000000000004">
      <c r="M21" s="3"/>
      <c r="N21" s="3"/>
      <c r="O21" s="3"/>
      <c r="P21" s="3"/>
      <c r="Q21" s="3"/>
      <c r="R21" s="3"/>
      <c r="S21" s="3"/>
      <c r="T21" s="3">
        <f t="shared" ref="T21" si="0">SUM(T16)</f>
        <v>0</v>
      </c>
      <c r="U2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6"/>
  <sheetViews>
    <sheetView rightToLeft="1" workbookViewId="0">
      <selection activeCell="E48" sqref="E48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3</v>
      </c>
      <c r="C6" s="19" t="s">
        <v>151</v>
      </c>
      <c r="D6" s="19" t="s">
        <v>151</v>
      </c>
      <c r="E6" s="19" t="s">
        <v>151</v>
      </c>
      <c r="F6" s="19" t="s">
        <v>151</v>
      </c>
      <c r="G6" s="19" t="s">
        <v>151</v>
      </c>
      <c r="H6" s="19" t="s">
        <v>151</v>
      </c>
      <c r="I6" s="19" t="s">
        <v>151</v>
      </c>
      <c r="K6" s="19" t="s">
        <v>152</v>
      </c>
      <c r="L6" s="19" t="s">
        <v>152</v>
      </c>
      <c r="M6" s="19" t="s">
        <v>152</v>
      </c>
      <c r="N6" s="19" t="s">
        <v>152</v>
      </c>
      <c r="O6" s="19" t="s">
        <v>152</v>
      </c>
      <c r="P6" s="19" t="s">
        <v>152</v>
      </c>
      <c r="Q6" s="19" t="s">
        <v>152</v>
      </c>
    </row>
    <row r="7" spans="1:17" ht="24.75" x14ac:dyDescent="0.55000000000000004">
      <c r="A7" s="19" t="s">
        <v>3</v>
      </c>
      <c r="C7" s="19" t="s">
        <v>7</v>
      </c>
      <c r="E7" s="19" t="s">
        <v>159</v>
      </c>
      <c r="G7" s="19" t="s">
        <v>160</v>
      </c>
      <c r="I7" s="19" t="s">
        <v>161</v>
      </c>
      <c r="K7" s="19" t="s">
        <v>7</v>
      </c>
      <c r="M7" s="19" t="s">
        <v>159</v>
      </c>
      <c r="O7" s="19" t="s">
        <v>160</v>
      </c>
      <c r="Q7" s="19" t="s">
        <v>161</v>
      </c>
    </row>
    <row r="8" spans="1:17" x14ac:dyDescent="0.55000000000000004">
      <c r="A8" s="1" t="s">
        <v>81</v>
      </c>
      <c r="C8" s="6">
        <v>212121</v>
      </c>
      <c r="D8" s="4"/>
      <c r="E8" s="15">
        <v>210294086876</v>
      </c>
      <c r="F8" s="15"/>
      <c r="G8" s="15">
        <v>210199276018</v>
      </c>
      <c r="H8" s="15"/>
      <c r="I8" s="15">
        <f>E8-G8</f>
        <v>94810858</v>
      </c>
      <c r="J8" s="15"/>
      <c r="K8" s="15">
        <v>212121</v>
      </c>
      <c r="L8" s="15"/>
      <c r="M8" s="15">
        <v>210294086876</v>
      </c>
      <c r="N8" s="15"/>
      <c r="O8" s="15">
        <v>210009852498</v>
      </c>
      <c r="P8" s="15"/>
      <c r="Q8" s="15">
        <f>M8-O8</f>
        <v>284234378</v>
      </c>
    </row>
    <row r="9" spans="1:17" x14ac:dyDescent="0.55000000000000004">
      <c r="A9" s="1" t="s">
        <v>42</v>
      </c>
      <c r="C9" s="6">
        <v>57900</v>
      </c>
      <c r="D9" s="4"/>
      <c r="E9" s="15">
        <v>48066767429</v>
      </c>
      <c r="F9" s="15"/>
      <c r="G9" s="15">
        <v>46979638659</v>
      </c>
      <c r="H9" s="15"/>
      <c r="I9" s="15">
        <f t="shared" ref="I9:I44" si="0">E9-G9</f>
        <v>1087128770</v>
      </c>
      <c r="J9" s="15"/>
      <c r="K9" s="15">
        <v>57900</v>
      </c>
      <c r="L9" s="15"/>
      <c r="M9" s="15">
        <v>48066767429</v>
      </c>
      <c r="N9" s="15"/>
      <c r="O9" s="15">
        <v>46694115148</v>
      </c>
      <c r="P9" s="15"/>
      <c r="Q9" s="15">
        <f t="shared" ref="Q9:Q44" si="1">M9-O9</f>
        <v>1372652281</v>
      </c>
    </row>
    <row r="10" spans="1:17" x14ac:dyDescent="0.55000000000000004">
      <c r="A10" s="1" t="s">
        <v>45</v>
      </c>
      <c r="C10" s="6">
        <v>161600</v>
      </c>
      <c r="D10" s="4"/>
      <c r="E10" s="15">
        <v>132039593613</v>
      </c>
      <c r="F10" s="15"/>
      <c r="G10" s="15">
        <v>129210100219</v>
      </c>
      <c r="H10" s="15"/>
      <c r="I10" s="15">
        <f t="shared" si="0"/>
        <v>2829493394</v>
      </c>
      <c r="J10" s="15"/>
      <c r="K10" s="15">
        <v>161600</v>
      </c>
      <c r="L10" s="15"/>
      <c r="M10" s="15">
        <v>132039593613</v>
      </c>
      <c r="N10" s="15"/>
      <c r="O10" s="15">
        <v>126129728643</v>
      </c>
      <c r="P10" s="15"/>
      <c r="Q10" s="15">
        <f t="shared" si="1"/>
        <v>5909864970</v>
      </c>
    </row>
    <row r="11" spans="1:17" x14ac:dyDescent="0.55000000000000004">
      <c r="A11" s="1" t="s">
        <v>119</v>
      </c>
      <c r="C11" s="6">
        <v>200000</v>
      </c>
      <c r="D11" s="4"/>
      <c r="E11" s="15">
        <v>194007205822</v>
      </c>
      <c r="F11" s="15"/>
      <c r="G11" s="15">
        <v>191409731250</v>
      </c>
      <c r="H11" s="15"/>
      <c r="I11" s="15">
        <f t="shared" si="0"/>
        <v>2597474572</v>
      </c>
      <c r="J11" s="15"/>
      <c r="K11" s="15">
        <v>200000</v>
      </c>
      <c r="L11" s="15"/>
      <c r="M11" s="15">
        <v>194007205822</v>
      </c>
      <c r="N11" s="15"/>
      <c r="O11" s="15">
        <v>191409731250</v>
      </c>
      <c r="P11" s="15"/>
      <c r="Q11" s="15">
        <f t="shared" si="1"/>
        <v>2597474572</v>
      </c>
    </row>
    <row r="12" spans="1:17" x14ac:dyDescent="0.55000000000000004">
      <c r="A12" s="1" t="s">
        <v>51</v>
      </c>
      <c r="C12" s="6">
        <v>288110</v>
      </c>
      <c r="D12" s="4"/>
      <c r="E12" s="15">
        <v>276745429631</v>
      </c>
      <c r="F12" s="15"/>
      <c r="G12" s="15">
        <v>273051404925</v>
      </c>
      <c r="H12" s="15"/>
      <c r="I12" s="15">
        <f t="shared" si="0"/>
        <v>3694024706</v>
      </c>
      <c r="J12" s="15"/>
      <c r="K12" s="15">
        <v>288110</v>
      </c>
      <c r="L12" s="15"/>
      <c r="M12" s="15">
        <v>276745429631</v>
      </c>
      <c r="N12" s="15"/>
      <c r="O12" s="15">
        <v>265955736989</v>
      </c>
      <c r="P12" s="15"/>
      <c r="Q12" s="15">
        <f t="shared" si="1"/>
        <v>10789692642</v>
      </c>
    </row>
    <row r="13" spans="1:17" x14ac:dyDescent="0.55000000000000004">
      <c r="A13" s="1" t="s">
        <v>78</v>
      </c>
      <c r="C13" s="6">
        <v>130000</v>
      </c>
      <c r="D13" s="4"/>
      <c r="E13" s="15">
        <v>123286368697</v>
      </c>
      <c r="F13" s="15"/>
      <c r="G13" s="15">
        <v>123048356847</v>
      </c>
      <c r="H13" s="15"/>
      <c r="I13" s="15">
        <f t="shared" si="0"/>
        <v>238011850</v>
      </c>
      <c r="J13" s="15"/>
      <c r="K13" s="15">
        <v>130000</v>
      </c>
      <c r="L13" s="15"/>
      <c r="M13" s="15">
        <v>123286368697</v>
      </c>
      <c r="N13" s="15"/>
      <c r="O13" s="15">
        <v>122618381587</v>
      </c>
      <c r="P13" s="15"/>
      <c r="Q13" s="15">
        <f t="shared" si="1"/>
        <v>667987110</v>
      </c>
    </row>
    <row r="14" spans="1:17" x14ac:dyDescent="0.55000000000000004">
      <c r="A14" s="1" t="s">
        <v>116</v>
      </c>
      <c r="C14" s="6">
        <v>162200</v>
      </c>
      <c r="D14" s="4"/>
      <c r="E14" s="15">
        <v>152010358326</v>
      </c>
      <c r="F14" s="15"/>
      <c r="G14" s="15">
        <v>150077379504</v>
      </c>
      <c r="H14" s="15"/>
      <c r="I14" s="15">
        <f t="shared" si="0"/>
        <v>1932978822</v>
      </c>
      <c r="J14" s="15"/>
      <c r="K14" s="15">
        <v>162200</v>
      </c>
      <c r="L14" s="15"/>
      <c r="M14" s="15">
        <v>152010358326</v>
      </c>
      <c r="N14" s="15"/>
      <c r="O14" s="15">
        <v>150077379504</v>
      </c>
      <c r="P14" s="15"/>
      <c r="Q14" s="15">
        <f t="shared" si="1"/>
        <v>1932978822</v>
      </c>
    </row>
    <row r="15" spans="1:17" x14ac:dyDescent="0.55000000000000004">
      <c r="A15" s="1" t="s">
        <v>63</v>
      </c>
      <c r="C15" s="6">
        <v>400</v>
      </c>
      <c r="D15" s="4"/>
      <c r="E15" s="15">
        <v>351973160</v>
      </c>
      <c r="F15" s="15"/>
      <c r="G15" s="15">
        <v>350061305</v>
      </c>
      <c r="H15" s="15"/>
      <c r="I15" s="15">
        <f t="shared" si="0"/>
        <v>1911855</v>
      </c>
      <c r="J15" s="15"/>
      <c r="K15" s="15">
        <v>400</v>
      </c>
      <c r="L15" s="15"/>
      <c r="M15" s="15">
        <v>351973160</v>
      </c>
      <c r="N15" s="15"/>
      <c r="O15" s="15">
        <v>337261710</v>
      </c>
      <c r="P15" s="15"/>
      <c r="Q15" s="15">
        <f t="shared" si="1"/>
        <v>14711450</v>
      </c>
    </row>
    <row r="16" spans="1:17" x14ac:dyDescent="0.55000000000000004">
      <c r="A16" s="1" t="s">
        <v>114</v>
      </c>
      <c r="C16" s="6">
        <v>11300</v>
      </c>
      <c r="D16" s="4"/>
      <c r="E16" s="15">
        <v>9321789159</v>
      </c>
      <c r="F16" s="15"/>
      <c r="G16" s="15">
        <v>9323210839</v>
      </c>
      <c r="H16" s="15"/>
      <c r="I16" s="15">
        <f t="shared" si="0"/>
        <v>-1421680</v>
      </c>
      <c r="J16" s="15"/>
      <c r="K16" s="15">
        <v>11300</v>
      </c>
      <c r="L16" s="15"/>
      <c r="M16" s="15">
        <v>9321789159</v>
      </c>
      <c r="N16" s="15"/>
      <c r="O16" s="15">
        <v>9323210839</v>
      </c>
      <c r="P16" s="15"/>
      <c r="Q16" s="15">
        <f t="shared" si="1"/>
        <v>-1421680</v>
      </c>
    </row>
    <row r="17" spans="1:17" x14ac:dyDescent="0.55000000000000004">
      <c r="A17" s="1" t="s">
        <v>72</v>
      </c>
      <c r="C17" s="6">
        <v>276232</v>
      </c>
      <c r="D17" s="4"/>
      <c r="E17" s="15">
        <v>235050812064</v>
      </c>
      <c r="F17" s="15"/>
      <c r="G17" s="15">
        <v>233392441597</v>
      </c>
      <c r="H17" s="15"/>
      <c r="I17" s="15">
        <f t="shared" si="0"/>
        <v>1658370467</v>
      </c>
      <c r="J17" s="15"/>
      <c r="K17" s="15">
        <v>276232</v>
      </c>
      <c r="L17" s="15"/>
      <c r="M17" s="15">
        <v>235050812064</v>
      </c>
      <c r="N17" s="15"/>
      <c r="O17" s="15">
        <v>222525782220</v>
      </c>
      <c r="P17" s="15"/>
      <c r="Q17" s="15">
        <f t="shared" si="1"/>
        <v>12525029844</v>
      </c>
    </row>
    <row r="18" spans="1:17" x14ac:dyDescent="0.55000000000000004">
      <c r="A18" s="1" t="s">
        <v>58</v>
      </c>
      <c r="C18" s="6">
        <v>20100</v>
      </c>
      <c r="D18" s="4"/>
      <c r="E18" s="15">
        <v>18363527474</v>
      </c>
      <c r="F18" s="15"/>
      <c r="G18" s="15">
        <v>18068120200</v>
      </c>
      <c r="H18" s="15"/>
      <c r="I18" s="15">
        <f t="shared" si="0"/>
        <v>295407274</v>
      </c>
      <c r="J18" s="15"/>
      <c r="K18" s="15">
        <v>20100</v>
      </c>
      <c r="L18" s="15"/>
      <c r="M18" s="15">
        <v>18363527474</v>
      </c>
      <c r="N18" s="15"/>
      <c r="O18" s="15">
        <v>17213027389</v>
      </c>
      <c r="P18" s="15"/>
      <c r="Q18" s="15">
        <f t="shared" si="1"/>
        <v>1150500085</v>
      </c>
    </row>
    <row r="19" spans="1:17" x14ac:dyDescent="0.55000000000000004">
      <c r="A19" s="1" t="s">
        <v>75</v>
      </c>
      <c r="C19" s="6">
        <v>53300</v>
      </c>
      <c r="D19" s="4"/>
      <c r="E19" s="15">
        <v>47967834573</v>
      </c>
      <c r="F19" s="15"/>
      <c r="G19" s="15">
        <v>47133742677</v>
      </c>
      <c r="H19" s="15"/>
      <c r="I19" s="15">
        <f t="shared" si="0"/>
        <v>834091896</v>
      </c>
      <c r="J19" s="15"/>
      <c r="K19" s="15">
        <v>53300</v>
      </c>
      <c r="L19" s="15"/>
      <c r="M19" s="15">
        <v>47967834573</v>
      </c>
      <c r="N19" s="15"/>
      <c r="O19" s="15">
        <v>46291389423</v>
      </c>
      <c r="P19" s="15"/>
      <c r="Q19" s="15">
        <f t="shared" si="1"/>
        <v>1676445150</v>
      </c>
    </row>
    <row r="20" spans="1:17" x14ac:dyDescent="0.55000000000000004">
      <c r="A20" s="1" t="s">
        <v>30</v>
      </c>
      <c r="C20" s="6">
        <v>796013</v>
      </c>
      <c r="D20" s="4"/>
      <c r="E20" s="15">
        <v>652253462899</v>
      </c>
      <c r="F20" s="15"/>
      <c r="G20" s="15">
        <v>642020207911</v>
      </c>
      <c r="H20" s="15"/>
      <c r="I20" s="15">
        <f t="shared" si="0"/>
        <v>10233254988</v>
      </c>
      <c r="J20" s="15"/>
      <c r="K20" s="15">
        <v>796013</v>
      </c>
      <c r="L20" s="15"/>
      <c r="M20" s="15">
        <v>652253462899</v>
      </c>
      <c r="N20" s="15"/>
      <c r="O20" s="15">
        <v>628397810257</v>
      </c>
      <c r="P20" s="15"/>
      <c r="Q20" s="15">
        <f t="shared" si="1"/>
        <v>23855652642</v>
      </c>
    </row>
    <row r="21" spans="1:17" x14ac:dyDescent="0.55000000000000004">
      <c r="A21" s="1" t="s">
        <v>122</v>
      </c>
      <c r="C21" s="6">
        <v>140000</v>
      </c>
      <c r="D21" s="4"/>
      <c r="E21" s="15">
        <v>138869410400</v>
      </c>
      <c r="F21" s="15"/>
      <c r="G21" s="15">
        <v>137628050625</v>
      </c>
      <c r="H21" s="15"/>
      <c r="I21" s="15">
        <f t="shared" si="0"/>
        <v>1241359775</v>
      </c>
      <c r="J21" s="15"/>
      <c r="K21" s="15">
        <v>140000</v>
      </c>
      <c r="L21" s="15"/>
      <c r="M21" s="15">
        <v>138869410400</v>
      </c>
      <c r="N21" s="15"/>
      <c r="O21" s="15">
        <v>137628050625</v>
      </c>
      <c r="P21" s="15"/>
      <c r="Q21" s="15">
        <f t="shared" si="1"/>
        <v>1241359775</v>
      </c>
    </row>
    <row r="22" spans="1:17" x14ac:dyDescent="0.55000000000000004">
      <c r="A22" s="1" t="s">
        <v>125</v>
      </c>
      <c r="C22" s="6">
        <v>100000</v>
      </c>
      <c r="D22" s="4"/>
      <c r="E22" s="15">
        <v>98659076671</v>
      </c>
      <c r="F22" s="15"/>
      <c r="G22" s="15">
        <v>97811806405</v>
      </c>
      <c r="H22" s="15"/>
      <c r="I22" s="15">
        <f t="shared" si="0"/>
        <v>847270266</v>
      </c>
      <c r="J22" s="15"/>
      <c r="K22" s="15">
        <v>100000</v>
      </c>
      <c r="L22" s="15"/>
      <c r="M22" s="15">
        <v>98659076671</v>
      </c>
      <c r="N22" s="15"/>
      <c r="O22" s="15">
        <v>97811806405</v>
      </c>
      <c r="P22" s="15"/>
      <c r="Q22" s="15">
        <f t="shared" si="1"/>
        <v>847270266</v>
      </c>
    </row>
    <row r="23" spans="1:17" x14ac:dyDescent="0.55000000000000004">
      <c r="A23" s="1" t="s">
        <v>33</v>
      </c>
      <c r="C23" s="6">
        <v>1064979</v>
      </c>
      <c r="D23" s="4"/>
      <c r="E23" s="15">
        <v>858109552063</v>
      </c>
      <c r="F23" s="15"/>
      <c r="G23" s="15">
        <v>852912578966</v>
      </c>
      <c r="H23" s="15"/>
      <c r="I23" s="15">
        <f t="shared" si="0"/>
        <v>5196973097</v>
      </c>
      <c r="J23" s="15"/>
      <c r="K23" s="15">
        <v>1064979</v>
      </c>
      <c r="L23" s="15"/>
      <c r="M23" s="15">
        <v>858109552063</v>
      </c>
      <c r="N23" s="15"/>
      <c r="O23" s="15">
        <v>823529034956</v>
      </c>
      <c r="P23" s="15"/>
      <c r="Q23" s="15">
        <f t="shared" si="1"/>
        <v>34580517107</v>
      </c>
    </row>
    <row r="24" spans="1:17" x14ac:dyDescent="0.55000000000000004">
      <c r="A24" s="1" t="s">
        <v>36</v>
      </c>
      <c r="C24" s="6">
        <v>168362</v>
      </c>
      <c r="D24" s="4"/>
      <c r="E24" s="15">
        <v>133921758687</v>
      </c>
      <c r="F24" s="15"/>
      <c r="G24" s="15">
        <v>129659124090</v>
      </c>
      <c r="H24" s="15"/>
      <c r="I24" s="15">
        <f t="shared" si="0"/>
        <v>4262634597</v>
      </c>
      <c r="J24" s="15"/>
      <c r="K24" s="15">
        <v>168362</v>
      </c>
      <c r="L24" s="15"/>
      <c r="M24" s="15">
        <v>133921758687</v>
      </c>
      <c r="N24" s="15"/>
      <c r="O24" s="15">
        <v>129124764340</v>
      </c>
      <c r="P24" s="15"/>
      <c r="Q24" s="15">
        <f t="shared" si="1"/>
        <v>4796994347</v>
      </c>
    </row>
    <row r="25" spans="1:17" x14ac:dyDescent="0.55000000000000004">
      <c r="A25" s="1" t="s">
        <v>54</v>
      </c>
      <c r="C25" s="6">
        <v>754987</v>
      </c>
      <c r="D25" s="4"/>
      <c r="E25" s="15">
        <v>524319628715</v>
      </c>
      <c r="F25" s="15"/>
      <c r="G25" s="15">
        <v>504460275360</v>
      </c>
      <c r="H25" s="15"/>
      <c r="I25" s="15">
        <f t="shared" si="0"/>
        <v>19859353355</v>
      </c>
      <c r="J25" s="15"/>
      <c r="K25" s="15">
        <v>754987</v>
      </c>
      <c r="L25" s="15"/>
      <c r="M25" s="15">
        <v>524319628715</v>
      </c>
      <c r="N25" s="15"/>
      <c r="O25" s="15">
        <v>503941210403</v>
      </c>
      <c r="P25" s="15"/>
      <c r="Q25" s="15">
        <f t="shared" si="1"/>
        <v>20378418312</v>
      </c>
    </row>
    <row r="26" spans="1:17" x14ac:dyDescent="0.55000000000000004">
      <c r="A26" s="1" t="s">
        <v>61</v>
      </c>
      <c r="C26" s="6">
        <v>1043226</v>
      </c>
      <c r="D26" s="4"/>
      <c r="E26" s="15">
        <v>699124055507</v>
      </c>
      <c r="F26" s="15"/>
      <c r="G26" s="15">
        <v>673308092712</v>
      </c>
      <c r="H26" s="15"/>
      <c r="I26" s="15">
        <f t="shared" si="0"/>
        <v>25815962795</v>
      </c>
      <c r="J26" s="15"/>
      <c r="K26" s="15">
        <v>1043226</v>
      </c>
      <c r="L26" s="15"/>
      <c r="M26" s="15">
        <v>699124055507</v>
      </c>
      <c r="N26" s="15"/>
      <c r="O26" s="15">
        <v>672137077745</v>
      </c>
      <c r="P26" s="15"/>
      <c r="Q26" s="15">
        <f t="shared" si="1"/>
        <v>26986977762</v>
      </c>
    </row>
    <row r="27" spans="1:17" x14ac:dyDescent="0.55000000000000004">
      <c r="A27" s="1" t="s">
        <v>39</v>
      </c>
      <c r="C27" s="6">
        <v>844396</v>
      </c>
      <c r="D27" s="4"/>
      <c r="E27" s="15">
        <v>556780129745</v>
      </c>
      <c r="F27" s="15"/>
      <c r="G27" s="15">
        <v>536782100855</v>
      </c>
      <c r="H27" s="15"/>
      <c r="I27" s="15">
        <f t="shared" si="0"/>
        <v>19998028890</v>
      </c>
      <c r="J27" s="15"/>
      <c r="K27" s="15">
        <v>844396</v>
      </c>
      <c r="L27" s="15"/>
      <c r="M27" s="15">
        <v>556780129745</v>
      </c>
      <c r="N27" s="15"/>
      <c r="O27" s="15">
        <v>532056376539</v>
      </c>
      <c r="P27" s="15"/>
      <c r="Q27" s="15">
        <f t="shared" si="1"/>
        <v>24723753206</v>
      </c>
    </row>
    <row r="28" spans="1:17" x14ac:dyDescent="0.55000000000000004">
      <c r="A28" s="1" t="s">
        <v>57</v>
      </c>
      <c r="C28" s="6">
        <v>321700</v>
      </c>
      <c r="D28" s="4"/>
      <c r="E28" s="15">
        <v>219108603294</v>
      </c>
      <c r="F28" s="15"/>
      <c r="G28" s="15">
        <v>212692613443</v>
      </c>
      <c r="H28" s="15"/>
      <c r="I28" s="15">
        <f t="shared" si="0"/>
        <v>6415989851</v>
      </c>
      <c r="J28" s="15"/>
      <c r="K28" s="15">
        <v>321700</v>
      </c>
      <c r="L28" s="15"/>
      <c r="M28" s="15">
        <v>219108603294</v>
      </c>
      <c r="N28" s="15"/>
      <c r="O28" s="15">
        <v>212038544310</v>
      </c>
      <c r="P28" s="15"/>
      <c r="Q28" s="15">
        <f t="shared" si="1"/>
        <v>7070058984</v>
      </c>
    </row>
    <row r="29" spans="1:17" x14ac:dyDescent="0.55000000000000004">
      <c r="A29" s="1" t="s">
        <v>49</v>
      </c>
      <c r="C29" s="6">
        <v>464500</v>
      </c>
      <c r="D29" s="4"/>
      <c r="E29" s="15">
        <v>329438225419</v>
      </c>
      <c r="F29" s="15"/>
      <c r="G29" s="15">
        <v>321497131513</v>
      </c>
      <c r="H29" s="15"/>
      <c r="I29" s="15">
        <f t="shared" si="0"/>
        <v>7941093906</v>
      </c>
      <c r="J29" s="15"/>
      <c r="K29" s="15">
        <v>464500</v>
      </c>
      <c r="L29" s="15"/>
      <c r="M29" s="15">
        <v>329438225419</v>
      </c>
      <c r="N29" s="15"/>
      <c r="O29" s="15">
        <v>321202059996</v>
      </c>
      <c r="P29" s="15"/>
      <c r="Q29" s="15">
        <f t="shared" si="1"/>
        <v>8236165423</v>
      </c>
    </row>
    <row r="30" spans="1:17" x14ac:dyDescent="0.55000000000000004">
      <c r="A30" s="1" t="s">
        <v>47</v>
      </c>
      <c r="C30" s="6">
        <v>563600</v>
      </c>
      <c r="D30" s="4"/>
      <c r="E30" s="15">
        <v>358337171107</v>
      </c>
      <c r="F30" s="15"/>
      <c r="G30" s="15">
        <v>347846812243</v>
      </c>
      <c r="H30" s="15"/>
      <c r="I30" s="15">
        <f t="shared" si="0"/>
        <v>10490358864</v>
      </c>
      <c r="J30" s="15"/>
      <c r="K30" s="15">
        <v>563600</v>
      </c>
      <c r="L30" s="15"/>
      <c r="M30" s="15">
        <v>358337171107</v>
      </c>
      <c r="N30" s="15"/>
      <c r="O30" s="15">
        <v>346799453829</v>
      </c>
      <c r="P30" s="15"/>
      <c r="Q30" s="15">
        <f t="shared" si="1"/>
        <v>11537717278</v>
      </c>
    </row>
    <row r="31" spans="1:17" x14ac:dyDescent="0.55000000000000004">
      <c r="A31" s="1" t="s">
        <v>66</v>
      </c>
      <c r="C31" s="6">
        <v>285800</v>
      </c>
      <c r="D31" s="4"/>
      <c r="E31" s="15">
        <v>186009034529</v>
      </c>
      <c r="F31" s="15"/>
      <c r="G31" s="15">
        <v>181259796423</v>
      </c>
      <c r="H31" s="15"/>
      <c r="I31" s="15">
        <f t="shared" si="0"/>
        <v>4749238106</v>
      </c>
      <c r="J31" s="15"/>
      <c r="K31" s="15">
        <v>285800</v>
      </c>
      <c r="L31" s="15"/>
      <c r="M31" s="15">
        <v>186009034529</v>
      </c>
      <c r="N31" s="15"/>
      <c r="O31" s="15">
        <v>180041761927</v>
      </c>
      <c r="P31" s="15"/>
      <c r="Q31" s="15">
        <f t="shared" si="1"/>
        <v>5967272602</v>
      </c>
    </row>
    <row r="32" spans="1:17" x14ac:dyDescent="0.55000000000000004">
      <c r="A32" s="1" t="s">
        <v>69</v>
      </c>
      <c r="C32" s="6">
        <v>152000</v>
      </c>
      <c r="D32" s="4"/>
      <c r="E32" s="15">
        <v>98617983805</v>
      </c>
      <c r="F32" s="15"/>
      <c r="G32" s="15">
        <v>95537040913</v>
      </c>
      <c r="H32" s="15"/>
      <c r="I32" s="15">
        <f t="shared" si="0"/>
        <v>3080942892</v>
      </c>
      <c r="J32" s="15"/>
      <c r="K32" s="15">
        <v>152000</v>
      </c>
      <c r="L32" s="15"/>
      <c r="M32" s="15">
        <v>98617983805</v>
      </c>
      <c r="N32" s="15"/>
      <c r="O32" s="15">
        <v>94885822361</v>
      </c>
      <c r="P32" s="15"/>
      <c r="Q32" s="15">
        <f t="shared" si="1"/>
        <v>3732161444</v>
      </c>
    </row>
    <row r="33" spans="1:17" x14ac:dyDescent="0.55000000000000004">
      <c r="A33" s="1" t="s">
        <v>27</v>
      </c>
      <c r="C33" s="6">
        <v>235000</v>
      </c>
      <c r="D33" s="4"/>
      <c r="E33" s="15">
        <v>148809922378</v>
      </c>
      <c r="F33" s="15"/>
      <c r="G33" s="15">
        <v>145459633497</v>
      </c>
      <c r="H33" s="15"/>
      <c r="I33" s="15">
        <f t="shared" si="0"/>
        <v>3350288881</v>
      </c>
      <c r="J33" s="15"/>
      <c r="K33" s="15">
        <v>235000</v>
      </c>
      <c r="L33" s="15"/>
      <c r="M33" s="15">
        <v>148809922378</v>
      </c>
      <c r="N33" s="15"/>
      <c r="O33" s="15">
        <v>144508456799</v>
      </c>
      <c r="P33" s="15"/>
      <c r="Q33" s="15">
        <f t="shared" si="1"/>
        <v>4301465579</v>
      </c>
    </row>
    <row r="34" spans="1:17" x14ac:dyDescent="0.55000000000000004">
      <c r="A34" s="1" t="s">
        <v>23</v>
      </c>
      <c r="C34" s="6">
        <v>520956</v>
      </c>
      <c r="D34" s="4"/>
      <c r="E34" s="15">
        <v>327227103286</v>
      </c>
      <c r="F34" s="15"/>
      <c r="G34" s="15">
        <v>317354348529</v>
      </c>
      <c r="H34" s="15"/>
      <c r="I34" s="15">
        <f t="shared" si="0"/>
        <v>9872754757</v>
      </c>
      <c r="J34" s="15"/>
      <c r="K34" s="15">
        <v>520956</v>
      </c>
      <c r="L34" s="15"/>
      <c r="M34" s="15">
        <v>327227103286</v>
      </c>
      <c r="N34" s="15"/>
      <c r="O34" s="15">
        <v>315107461954</v>
      </c>
      <c r="P34" s="15"/>
      <c r="Q34" s="15">
        <f t="shared" si="1"/>
        <v>12119641332</v>
      </c>
    </row>
    <row r="35" spans="1:17" x14ac:dyDescent="0.55000000000000004">
      <c r="A35" s="1" t="s">
        <v>111</v>
      </c>
      <c r="C35" s="6">
        <v>940000</v>
      </c>
      <c r="D35" s="4"/>
      <c r="E35" s="15">
        <v>860077654077</v>
      </c>
      <c r="F35" s="15"/>
      <c r="G35" s="15">
        <v>878033104870</v>
      </c>
      <c r="H35" s="15"/>
      <c r="I35" s="15">
        <f t="shared" si="0"/>
        <v>-17955450793</v>
      </c>
      <c r="J35" s="15"/>
      <c r="K35" s="15">
        <v>940000</v>
      </c>
      <c r="L35" s="15"/>
      <c r="M35" s="15">
        <v>860077654077</v>
      </c>
      <c r="N35" s="15"/>
      <c r="O35" s="15">
        <v>876636770722</v>
      </c>
      <c r="P35" s="15"/>
      <c r="Q35" s="15">
        <f t="shared" si="1"/>
        <v>-16559116645</v>
      </c>
    </row>
    <row r="36" spans="1:17" x14ac:dyDescent="0.55000000000000004">
      <c r="A36" s="1" t="s">
        <v>90</v>
      </c>
      <c r="C36" s="6">
        <v>822479</v>
      </c>
      <c r="D36" s="4"/>
      <c r="E36" s="15">
        <v>725155691164</v>
      </c>
      <c r="F36" s="15"/>
      <c r="G36" s="15">
        <v>712233886478</v>
      </c>
      <c r="H36" s="15"/>
      <c r="I36" s="15">
        <f t="shared" si="0"/>
        <v>12921804686</v>
      </c>
      <c r="J36" s="15"/>
      <c r="K36" s="15">
        <v>822479</v>
      </c>
      <c r="L36" s="15"/>
      <c r="M36" s="15">
        <v>725155691164</v>
      </c>
      <c r="N36" s="15"/>
      <c r="O36" s="15">
        <v>677380327400</v>
      </c>
      <c r="P36" s="15"/>
      <c r="Q36" s="15">
        <f t="shared" si="1"/>
        <v>47775363764</v>
      </c>
    </row>
    <row r="37" spans="1:17" x14ac:dyDescent="0.55000000000000004">
      <c r="A37" s="1" t="s">
        <v>105</v>
      </c>
      <c r="C37" s="6">
        <v>2184000</v>
      </c>
      <c r="D37" s="4"/>
      <c r="E37" s="15">
        <v>2033319299580</v>
      </c>
      <c r="F37" s="15"/>
      <c r="G37" s="15">
        <v>2075037070358</v>
      </c>
      <c r="H37" s="15"/>
      <c r="I37" s="15">
        <f t="shared" si="0"/>
        <v>-41717770778</v>
      </c>
      <c r="J37" s="15"/>
      <c r="K37" s="15">
        <v>2184000</v>
      </c>
      <c r="L37" s="15"/>
      <c r="M37" s="15">
        <v>2033319299580</v>
      </c>
      <c r="N37" s="15"/>
      <c r="O37" s="15">
        <v>2087534065830</v>
      </c>
      <c r="P37" s="15"/>
      <c r="Q37" s="15">
        <f t="shared" si="1"/>
        <v>-54214766250</v>
      </c>
    </row>
    <row r="38" spans="1:17" x14ac:dyDescent="0.55000000000000004">
      <c r="A38" s="1" t="s">
        <v>96</v>
      </c>
      <c r="C38" s="6">
        <v>290000</v>
      </c>
      <c r="D38" s="4"/>
      <c r="E38" s="15">
        <v>265424299853</v>
      </c>
      <c r="F38" s="15"/>
      <c r="G38" s="15">
        <v>260737967213</v>
      </c>
      <c r="H38" s="15"/>
      <c r="I38" s="15">
        <f t="shared" si="0"/>
        <v>4686332640</v>
      </c>
      <c r="J38" s="15"/>
      <c r="K38" s="15">
        <v>290000</v>
      </c>
      <c r="L38" s="15"/>
      <c r="M38" s="15">
        <v>265424299853</v>
      </c>
      <c r="N38" s="15"/>
      <c r="O38" s="15">
        <v>249410308750</v>
      </c>
      <c r="P38" s="15"/>
      <c r="Q38" s="15">
        <f t="shared" si="1"/>
        <v>16013991103</v>
      </c>
    </row>
    <row r="39" spans="1:17" x14ac:dyDescent="0.55000000000000004">
      <c r="A39" s="1" t="s">
        <v>99</v>
      </c>
      <c r="C39" s="6">
        <v>232900</v>
      </c>
      <c r="D39" s="4"/>
      <c r="E39" s="15">
        <v>209442876662</v>
      </c>
      <c r="F39" s="15"/>
      <c r="G39" s="15">
        <v>205772419656</v>
      </c>
      <c r="H39" s="15"/>
      <c r="I39" s="15">
        <f t="shared" si="0"/>
        <v>3670457006</v>
      </c>
      <c r="J39" s="15"/>
      <c r="K39" s="15">
        <v>232900</v>
      </c>
      <c r="L39" s="15"/>
      <c r="M39" s="15">
        <v>209442876662</v>
      </c>
      <c r="N39" s="15"/>
      <c r="O39" s="15">
        <v>199994242506</v>
      </c>
      <c r="P39" s="15"/>
      <c r="Q39" s="15">
        <f t="shared" si="1"/>
        <v>9448634156</v>
      </c>
    </row>
    <row r="40" spans="1:17" x14ac:dyDescent="0.55000000000000004">
      <c r="A40" s="1" t="s">
        <v>84</v>
      </c>
      <c r="C40" s="6">
        <v>950000</v>
      </c>
      <c r="D40" s="4"/>
      <c r="E40" s="15">
        <v>905900319833</v>
      </c>
      <c r="F40" s="15"/>
      <c r="G40" s="15">
        <v>904165752104</v>
      </c>
      <c r="H40" s="15"/>
      <c r="I40" s="15">
        <f t="shared" si="0"/>
        <v>1734567729</v>
      </c>
      <c r="J40" s="15"/>
      <c r="K40" s="15">
        <v>950000</v>
      </c>
      <c r="L40" s="15"/>
      <c r="M40" s="15">
        <v>905900319833</v>
      </c>
      <c r="N40" s="15"/>
      <c r="O40" s="15">
        <v>950011250000</v>
      </c>
      <c r="P40" s="15"/>
      <c r="Q40" s="15">
        <f t="shared" si="1"/>
        <v>-44110930167</v>
      </c>
    </row>
    <row r="41" spans="1:17" x14ac:dyDescent="0.55000000000000004">
      <c r="A41" s="1" t="s">
        <v>93</v>
      </c>
      <c r="C41" s="6">
        <v>1202183</v>
      </c>
      <c r="D41" s="4"/>
      <c r="E41" s="15">
        <v>1045349442473</v>
      </c>
      <c r="F41" s="15"/>
      <c r="G41" s="15">
        <v>1027176225693</v>
      </c>
      <c r="H41" s="15"/>
      <c r="I41" s="15">
        <f t="shared" si="0"/>
        <v>18173216780</v>
      </c>
      <c r="J41" s="15"/>
      <c r="K41" s="15">
        <v>1202183</v>
      </c>
      <c r="L41" s="15"/>
      <c r="M41" s="15">
        <v>1045349442473</v>
      </c>
      <c r="N41" s="15"/>
      <c r="O41" s="15">
        <v>1000011113060</v>
      </c>
      <c r="P41" s="15"/>
      <c r="Q41" s="15">
        <f t="shared" si="1"/>
        <v>45338329413</v>
      </c>
    </row>
    <row r="42" spans="1:17" x14ac:dyDescent="0.55000000000000004">
      <c r="A42" s="1" t="s">
        <v>108</v>
      </c>
      <c r="C42" s="6">
        <v>100000</v>
      </c>
      <c r="D42" s="4"/>
      <c r="E42" s="15">
        <v>93793847673</v>
      </c>
      <c r="F42" s="15"/>
      <c r="G42" s="15">
        <v>93793847673</v>
      </c>
      <c r="H42" s="15"/>
      <c r="I42" s="15">
        <f t="shared" si="0"/>
        <v>0</v>
      </c>
      <c r="J42" s="15"/>
      <c r="K42" s="15">
        <v>100000</v>
      </c>
      <c r="L42" s="15"/>
      <c r="M42" s="15">
        <v>93793847673</v>
      </c>
      <c r="N42" s="15"/>
      <c r="O42" s="15">
        <v>93584000000</v>
      </c>
      <c r="P42" s="15"/>
      <c r="Q42" s="15">
        <f t="shared" si="1"/>
        <v>209847673</v>
      </c>
    </row>
    <row r="43" spans="1:17" x14ac:dyDescent="0.55000000000000004">
      <c r="A43" s="1" t="s">
        <v>102</v>
      </c>
      <c r="C43" s="6">
        <v>822700</v>
      </c>
      <c r="D43" s="4"/>
      <c r="E43" s="15">
        <v>709101809063</v>
      </c>
      <c r="F43" s="15"/>
      <c r="G43" s="15">
        <v>697173568661</v>
      </c>
      <c r="H43" s="15"/>
      <c r="I43" s="15">
        <f t="shared" si="0"/>
        <v>11928240402</v>
      </c>
      <c r="J43" s="15"/>
      <c r="K43" s="15">
        <v>822700</v>
      </c>
      <c r="L43" s="15"/>
      <c r="M43" s="15">
        <v>709101809063</v>
      </c>
      <c r="N43" s="15"/>
      <c r="O43" s="15">
        <v>683057619162</v>
      </c>
      <c r="P43" s="15"/>
      <c r="Q43" s="15">
        <f t="shared" si="1"/>
        <v>26044189901</v>
      </c>
    </row>
    <row r="44" spans="1:17" x14ac:dyDescent="0.55000000000000004">
      <c r="A44" s="1" t="s">
        <v>87</v>
      </c>
      <c r="C44" s="6">
        <v>848262</v>
      </c>
      <c r="D44" s="4"/>
      <c r="E44" s="15">
        <v>722370640386</v>
      </c>
      <c r="F44" s="15"/>
      <c r="G44" s="15">
        <v>709735893107</v>
      </c>
      <c r="H44" s="15"/>
      <c r="I44" s="15">
        <f t="shared" si="0"/>
        <v>12634747279</v>
      </c>
      <c r="J44" s="15"/>
      <c r="K44" s="15">
        <v>848262</v>
      </c>
      <c r="L44" s="15"/>
      <c r="M44" s="15">
        <v>722370640386</v>
      </c>
      <c r="N44" s="15"/>
      <c r="O44" s="15">
        <v>700031009539</v>
      </c>
      <c r="P44" s="15"/>
      <c r="Q44" s="15">
        <f t="shared" si="1"/>
        <v>22339630847</v>
      </c>
    </row>
    <row r="45" spans="1:17" ht="24.75" thickBot="1" x14ac:dyDescent="0.6">
      <c r="C45" s="4"/>
      <c r="D45" s="4"/>
      <c r="E45" s="10">
        <f>SUM(E8:E44)</f>
        <v>14347026746093</v>
      </c>
      <c r="F45" s="4"/>
      <c r="G45" s="10">
        <f>SUM(G8:G44)</f>
        <v>14192332813338</v>
      </c>
      <c r="H45" s="4"/>
      <c r="I45" s="10">
        <f>SUM(I8:I44)</f>
        <v>154693932755</v>
      </c>
      <c r="J45" s="4"/>
      <c r="K45" s="4"/>
      <c r="L45" s="4"/>
      <c r="M45" s="10">
        <f>SUM(M8:M44)</f>
        <v>14347026746093</v>
      </c>
      <c r="N45" s="4"/>
      <c r="O45" s="10">
        <f>SUM(O8:O44)</f>
        <v>14065445996615</v>
      </c>
      <c r="P45" s="4"/>
      <c r="Q45" s="10">
        <f>SUM(Q8:Q44)</f>
        <v>281580749478</v>
      </c>
    </row>
    <row r="46" spans="1:17" ht="24.75" thickTop="1" x14ac:dyDescent="0.55000000000000004">
      <c r="C46" s="4"/>
      <c r="D46" s="4"/>
      <c r="E46" s="4"/>
      <c r="F46" s="4"/>
      <c r="G46" s="4"/>
      <c r="H46" s="4"/>
      <c r="I46" s="6"/>
      <c r="J46" s="4"/>
      <c r="K46" s="4"/>
      <c r="L46" s="4"/>
      <c r="M46" s="4"/>
      <c r="N46" s="4"/>
      <c r="O46" s="4"/>
      <c r="P46" s="4"/>
      <c r="Q46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Q9" sqref="Q9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6.425781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3</v>
      </c>
      <c r="C6" s="19" t="s">
        <v>151</v>
      </c>
      <c r="D6" s="19" t="s">
        <v>151</v>
      </c>
      <c r="E6" s="19" t="s">
        <v>151</v>
      </c>
      <c r="F6" s="19" t="s">
        <v>151</v>
      </c>
      <c r="G6" s="19" t="s">
        <v>151</v>
      </c>
      <c r="H6" s="19" t="s">
        <v>151</v>
      </c>
      <c r="I6" s="19" t="s">
        <v>151</v>
      </c>
      <c r="K6" s="19" t="s">
        <v>152</v>
      </c>
      <c r="L6" s="19" t="s">
        <v>152</v>
      </c>
      <c r="M6" s="19" t="s">
        <v>152</v>
      </c>
      <c r="N6" s="19" t="s">
        <v>152</v>
      </c>
      <c r="O6" s="19" t="s">
        <v>152</v>
      </c>
      <c r="P6" s="19" t="s">
        <v>152</v>
      </c>
      <c r="Q6" s="19" t="s">
        <v>152</v>
      </c>
    </row>
    <row r="7" spans="1:17" ht="24.75" x14ac:dyDescent="0.55000000000000004">
      <c r="A7" s="19" t="s">
        <v>3</v>
      </c>
      <c r="C7" s="19" t="s">
        <v>7</v>
      </c>
      <c r="E7" s="19" t="s">
        <v>159</v>
      </c>
      <c r="G7" s="19" t="s">
        <v>160</v>
      </c>
      <c r="I7" s="19" t="s">
        <v>162</v>
      </c>
      <c r="K7" s="19" t="s">
        <v>7</v>
      </c>
      <c r="M7" s="19" t="s">
        <v>159</v>
      </c>
      <c r="O7" s="19" t="s">
        <v>160</v>
      </c>
      <c r="Q7" s="19" t="s">
        <v>162</v>
      </c>
    </row>
    <row r="8" spans="1:17" x14ac:dyDescent="0.55000000000000004">
      <c r="A8" s="1" t="s">
        <v>72</v>
      </c>
      <c r="C8" s="6">
        <v>0</v>
      </c>
      <c r="D8" s="4"/>
      <c r="E8" s="6">
        <v>0</v>
      </c>
      <c r="F8" s="4"/>
      <c r="G8" s="6">
        <v>0</v>
      </c>
      <c r="H8" s="4"/>
      <c r="I8" s="6">
        <f>E8-G8</f>
        <v>0</v>
      </c>
      <c r="J8" s="4"/>
      <c r="K8" s="6">
        <v>306200</v>
      </c>
      <c r="L8" s="4"/>
      <c r="M8" s="6">
        <v>254263701779</v>
      </c>
      <c r="N8" s="4"/>
      <c r="O8" s="6">
        <v>246667274305</v>
      </c>
      <c r="P8" s="4"/>
      <c r="Q8" s="6">
        <f>M8-O8</f>
        <v>7596427474</v>
      </c>
    </row>
    <row r="9" spans="1:17" x14ac:dyDescent="0.55000000000000004">
      <c r="A9" s="1" t="s">
        <v>54</v>
      </c>
      <c r="C9" s="6">
        <v>0</v>
      </c>
      <c r="D9" s="4"/>
      <c r="E9" s="6">
        <v>0</v>
      </c>
      <c r="F9" s="4"/>
      <c r="G9" s="6">
        <v>0</v>
      </c>
      <c r="H9" s="4"/>
      <c r="I9" s="6">
        <f t="shared" ref="I9:I16" si="0">E9-G9</f>
        <v>0</v>
      </c>
      <c r="J9" s="4"/>
      <c r="K9" s="6">
        <v>135000</v>
      </c>
      <c r="L9" s="4"/>
      <c r="M9" s="6">
        <v>91762332222</v>
      </c>
      <c r="N9" s="4"/>
      <c r="O9" s="6">
        <v>90082850104</v>
      </c>
      <c r="P9" s="4"/>
      <c r="Q9" s="6">
        <f t="shared" ref="Q9:Q16" si="1">M9-O9</f>
        <v>1679482118</v>
      </c>
    </row>
    <row r="10" spans="1:17" x14ac:dyDescent="0.55000000000000004">
      <c r="A10" s="1" t="s">
        <v>61</v>
      </c>
      <c r="C10" s="6">
        <v>0</v>
      </c>
      <c r="D10" s="4"/>
      <c r="E10" s="6">
        <v>0</v>
      </c>
      <c r="F10" s="4"/>
      <c r="G10" s="6">
        <v>0</v>
      </c>
      <c r="H10" s="4"/>
      <c r="I10" s="6">
        <f t="shared" si="0"/>
        <v>0</v>
      </c>
      <c r="J10" s="4"/>
      <c r="K10" s="6">
        <v>267200</v>
      </c>
      <c r="L10" s="4"/>
      <c r="M10" s="6">
        <v>175420927808</v>
      </c>
      <c r="N10" s="4"/>
      <c r="O10" s="6">
        <v>172744749569</v>
      </c>
      <c r="P10" s="4"/>
      <c r="Q10" s="6">
        <f t="shared" si="1"/>
        <v>2676178239</v>
      </c>
    </row>
    <row r="11" spans="1:17" x14ac:dyDescent="0.55000000000000004">
      <c r="A11" s="1" t="s">
        <v>39</v>
      </c>
      <c r="C11" s="6">
        <v>0</v>
      </c>
      <c r="D11" s="4"/>
      <c r="E11" s="6">
        <v>0</v>
      </c>
      <c r="F11" s="4"/>
      <c r="G11" s="6">
        <v>0</v>
      </c>
      <c r="H11" s="4"/>
      <c r="I11" s="6">
        <f t="shared" si="0"/>
        <v>0</v>
      </c>
      <c r="J11" s="4"/>
      <c r="K11" s="6">
        <v>54000</v>
      </c>
      <c r="L11" s="4"/>
      <c r="M11" s="6">
        <v>34923408895</v>
      </c>
      <c r="N11" s="4"/>
      <c r="O11" s="6">
        <v>34020840851</v>
      </c>
      <c r="P11" s="4"/>
      <c r="Q11" s="6">
        <f t="shared" si="1"/>
        <v>902568044</v>
      </c>
    </row>
    <row r="12" spans="1:17" x14ac:dyDescent="0.55000000000000004">
      <c r="A12" s="1" t="s">
        <v>57</v>
      </c>
      <c r="C12" s="6">
        <v>0</v>
      </c>
      <c r="D12" s="4"/>
      <c r="E12" s="6">
        <v>0</v>
      </c>
      <c r="F12" s="4"/>
      <c r="G12" s="6">
        <v>0</v>
      </c>
      <c r="H12" s="4"/>
      <c r="I12" s="6">
        <f t="shared" si="0"/>
        <v>0</v>
      </c>
      <c r="J12" s="4"/>
      <c r="K12" s="6">
        <v>284600</v>
      </c>
      <c r="L12" s="4"/>
      <c r="M12" s="6">
        <v>189755907828</v>
      </c>
      <c r="N12" s="4"/>
      <c r="O12" s="6">
        <v>186097725591</v>
      </c>
      <c r="P12" s="4"/>
      <c r="Q12" s="6">
        <f t="shared" si="1"/>
        <v>3658182237</v>
      </c>
    </row>
    <row r="13" spans="1:17" x14ac:dyDescent="0.55000000000000004">
      <c r="A13" s="1" t="s">
        <v>49</v>
      </c>
      <c r="C13" s="6">
        <v>0</v>
      </c>
      <c r="D13" s="4"/>
      <c r="E13" s="6">
        <v>0</v>
      </c>
      <c r="F13" s="4"/>
      <c r="G13" s="6">
        <v>0</v>
      </c>
      <c r="H13" s="4"/>
      <c r="I13" s="6">
        <f t="shared" si="0"/>
        <v>0</v>
      </c>
      <c r="J13" s="4"/>
      <c r="K13" s="6">
        <v>104300</v>
      </c>
      <c r="L13" s="4"/>
      <c r="M13" s="6">
        <v>72274428657</v>
      </c>
      <c r="N13" s="4"/>
      <c r="O13" s="6">
        <v>70432576987</v>
      </c>
      <c r="P13" s="4"/>
      <c r="Q13" s="6">
        <f t="shared" si="1"/>
        <v>1841851670</v>
      </c>
    </row>
    <row r="14" spans="1:17" x14ac:dyDescent="0.55000000000000004">
      <c r="A14" s="1" t="s">
        <v>47</v>
      </c>
      <c r="C14" s="6">
        <v>0</v>
      </c>
      <c r="D14" s="4"/>
      <c r="E14" s="6">
        <v>0</v>
      </c>
      <c r="F14" s="4"/>
      <c r="G14" s="6">
        <v>0</v>
      </c>
      <c r="H14" s="4"/>
      <c r="I14" s="6">
        <f t="shared" si="0"/>
        <v>0</v>
      </c>
      <c r="J14" s="4"/>
      <c r="K14" s="6">
        <v>387700</v>
      </c>
      <c r="L14" s="4"/>
      <c r="M14" s="6">
        <v>242069617002</v>
      </c>
      <c r="N14" s="4"/>
      <c r="O14" s="6">
        <v>236682709300</v>
      </c>
      <c r="P14" s="4"/>
      <c r="Q14" s="6">
        <f t="shared" si="1"/>
        <v>5386907702</v>
      </c>
    </row>
    <row r="15" spans="1:17" x14ac:dyDescent="0.55000000000000004">
      <c r="A15" s="1" t="s">
        <v>23</v>
      </c>
      <c r="C15" s="6">
        <v>0</v>
      </c>
      <c r="D15" s="4"/>
      <c r="E15" s="6">
        <v>0</v>
      </c>
      <c r="F15" s="4"/>
      <c r="G15" s="6">
        <v>0</v>
      </c>
      <c r="H15" s="4"/>
      <c r="I15" s="6">
        <f t="shared" si="0"/>
        <v>0</v>
      </c>
      <c r="J15" s="4"/>
      <c r="K15" s="6">
        <v>394900</v>
      </c>
      <c r="L15" s="4"/>
      <c r="M15" s="6">
        <v>243724061838</v>
      </c>
      <c r="N15" s="4"/>
      <c r="O15" s="6">
        <v>238443398548</v>
      </c>
      <c r="P15" s="4"/>
      <c r="Q15" s="6">
        <f>M15-O15</f>
        <v>5280663290</v>
      </c>
    </row>
    <row r="16" spans="1:17" x14ac:dyDescent="0.55000000000000004">
      <c r="A16" s="1" t="s">
        <v>111</v>
      </c>
      <c r="C16" s="6">
        <v>0</v>
      </c>
      <c r="D16" s="4"/>
      <c r="E16" s="6">
        <v>0</v>
      </c>
      <c r="F16" s="4"/>
      <c r="G16" s="6">
        <v>0</v>
      </c>
      <c r="H16" s="4"/>
      <c r="I16" s="6">
        <f t="shared" si="0"/>
        <v>0</v>
      </c>
      <c r="J16" s="4"/>
      <c r="K16" s="6">
        <v>1000000</v>
      </c>
      <c r="L16" s="4"/>
      <c r="M16" s="6">
        <v>945326250000</v>
      </c>
      <c r="N16" s="4"/>
      <c r="O16" s="6">
        <v>932592309278</v>
      </c>
      <c r="P16" s="4"/>
      <c r="Q16" s="6">
        <f t="shared" si="1"/>
        <v>12733940722</v>
      </c>
    </row>
    <row r="17" spans="3:17" ht="24.75" thickBot="1" x14ac:dyDescent="0.6">
      <c r="C17" s="4"/>
      <c r="D17" s="4"/>
      <c r="E17" s="10">
        <f>SUM(E8:E16)</f>
        <v>0</v>
      </c>
      <c r="F17" s="4"/>
      <c r="G17" s="10">
        <f>SUM(G8:G16)</f>
        <v>0</v>
      </c>
      <c r="H17" s="4"/>
      <c r="I17" s="10">
        <f>SUM(I8:I16)</f>
        <v>0</v>
      </c>
      <c r="J17" s="4"/>
      <c r="K17" s="4"/>
      <c r="L17" s="4"/>
      <c r="M17" s="10">
        <f>SUM(M8:M16)</f>
        <v>2249520636029</v>
      </c>
      <c r="N17" s="4"/>
      <c r="O17" s="10">
        <f>SUM(O8:O16)</f>
        <v>2207764434533</v>
      </c>
      <c r="P17" s="4"/>
      <c r="Q17" s="10">
        <f>SUM(Q8:Q16)</f>
        <v>41756201496</v>
      </c>
    </row>
    <row r="18" spans="3:17" ht="24.75" thickTop="1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3:17" x14ac:dyDescent="0.55000000000000004">
      <c r="Q1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6"/>
  <sheetViews>
    <sheetView rightToLeft="1" workbookViewId="0">
      <selection activeCell="E48" sqref="E48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153</v>
      </c>
      <c r="C6" s="19" t="s">
        <v>151</v>
      </c>
      <c r="D6" s="19" t="s">
        <v>151</v>
      </c>
      <c r="E6" s="19" t="s">
        <v>151</v>
      </c>
      <c r="F6" s="19" t="s">
        <v>151</v>
      </c>
      <c r="G6" s="19" t="s">
        <v>151</v>
      </c>
      <c r="H6" s="19" t="s">
        <v>151</v>
      </c>
      <c r="I6" s="19" t="s">
        <v>151</v>
      </c>
      <c r="K6" s="19" t="s">
        <v>152</v>
      </c>
      <c r="L6" s="19" t="s">
        <v>152</v>
      </c>
      <c r="M6" s="19" t="s">
        <v>152</v>
      </c>
      <c r="N6" s="19" t="s">
        <v>152</v>
      </c>
      <c r="O6" s="19" t="s">
        <v>152</v>
      </c>
      <c r="P6" s="19" t="s">
        <v>152</v>
      </c>
      <c r="Q6" s="19" t="s">
        <v>152</v>
      </c>
    </row>
    <row r="7" spans="1:17" ht="24.75" x14ac:dyDescent="0.55000000000000004">
      <c r="A7" s="19" t="s">
        <v>153</v>
      </c>
      <c r="C7" s="19" t="s">
        <v>166</v>
      </c>
      <c r="E7" s="19" t="s">
        <v>163</v>
      </c>
      <c r="G7" s="19" t="s">
        <v>164</v>
      </c>
      <c r="I7" s="19" t="s">
        <v>167</v>
      </c>
      <c r="K7" s="19" t="s">
        <v>166</v>
      </c>
      <c r="M7" s="19" t="s">
        <v>163</v>
      </c>
      <c r="O7" s="19" t="s">
        <v>164</v>
      </c>
      <c r="Q7" s="19" t="s">
        <v>167</v>
      </c>
    </row>
    <row r="8" spans="1:17" x14ac:dyDescent="0.55000000000000004">
      <c r="A8" s="1" t="s">
        <v>72</v>
      </c>
      <c r="C8" s="15">
        <v>0</v>
      </c>
      <c r="D8" s="15"/>
      <c r="E8" s="15">
        <v>1658370467</v>
      </c>
      <c r="F8" s="15"/>
      <c r="G8" s="15">
        <v>0</v>
      </c>
      <c r="H8" s="15"/>
      <c r="I8" s="15">
        <f>C8+E8+G8</f>
        <v>1658370467</v>
      </c>
      <c r="J8" s="15"/>
      <c r="K8" s="15">
        <v>0</v>
      </c>
      <c r="L8" s="15"/>
      <c r="M8" s="15">
        <v>12525029844</v>
      </c>
      <c r="N8" s="15"/>
      <c r="O8" s="15">
        <v>7596427474</v>
      </c>
      <c r="P8" s="15"/>
      <c r="Q8" s="15">
        <f>K8+M8+O8</f>
        <v>20121457318</v>
      </c>
    </row>
    <row r="9" spans="1:17" x14ac:dyDescent="0.55000000000000004">
      <c r="A9" s="1" t="s">
        <v>54</v>
      </c>
      <c r="C9" s="15">
        <v>0</v>
      </c>
      <c r="D9" s="15"/>
      <c r="E9" s="15">
        <v>19859353355</v>
      </c>
      <c r="F9" s="15"/>
      <c r="G9" s="15">
        <v>0</v>
      </c>
      <c r="H9" s="15"/>
      <c r="I9" s="15">
        <f t="shared" ref="I9:I44" si="0">C9+E9+G9</f>
        <v>19859353355</v>
      </c>
      <c r="J9" s="15"/>
      <c r="K9" s="15">
        <v>0</v>
      </c>
      <c r="L9" s="15"/>
      <c r="M9" s="15">
        <v>20378418312</v>
      </c>
      <c r="N9" s="15"/>
      <c r="O9" s="15">
        <v>1679482118</v>
      </c>
      <c r="P9" s="15"/>
      <c r="Q9" s="15">
        <f t="shared" ref="Q9:Q44" si="1">K9+M9+O9</f>
        <v>22057900430</v>
      </c>
    </row>
    <row r="10" spans="1:17" x14ac:dyDescent="0.55000000000000004">
      <c r="A10" s="1" t="s">
        <v>61</v>
      </c>
      <c r="C10" s="15">
        <v>0</v>
      </c>
      <c r="D10" s="15"/>
      <c r="E10" s="15">
        <v>25815962795</v>
      </c>
      <c r="F10" s="15"/>
      <c r="G10" s="15">
        <v>0</v>
      </c>
      <c r="H10" s="15"/>
      <c r="I10" s="15">
        <f t="shared" si="0"/>
        <v>25815962795</v>
      </c>
      <c r="J10" s="15"/>
      <c r="K10" s="15">
        <v>0</v>
      </c>
      <c r="L10" s="15"/>
      <c r="M10" s="15">
        <v>26986977762</v>
      </c>
      <c r="N10" s="15"/>
      <c r="O10" s="15">
        <v>2676178239</v>
      </c>
      <c r="P10" s="15"/>
      <c r="Q10" s="15">
        <f t="shared" si="1"/>
        <v>29663156001</v>
      </c>
    </row>
    <row r="11" spans="1:17" x14ac:dyDescent="0.55000000000000004">
      <c r="A11" s="1" t="s">
        <v>39</v>
      </c>
      <c r="C11" s="15">
        <v>0</v>
      </c>
      <c r="D11" s="15"/>
      <c r="E11" s="15">
        <v>19998028890</v>
      </c>
      <c r="F11" s="15"/>
      <c r="G11" s="15">
        <v>0</v>
      </c>
      <c r="H11" s="15"/>
      <c r="I11" s="15">
        <f t="shared" si="0"/>
        <v>19998028890</v>
      </c>
      <c r="J11" s="15"/>
      <c r="K11" s="15">
        <v>0</v>
      </c>
      <c r="L11" s="15"/>
      <c r="M11" s="15">
        <v>24723753206</v>
      </c>
      <c r="N11" s="15"/>
      <c r="O11" s="15">
        <v>902568044</v>
      </c>
      <c r="P11" s="15"/>
      <c r="Q11" s="15">
        <f t="shared" si="1"/>
        <v>25626321250</v>
      </c>
    </row>
    <row r="12" spans="1:17" x14ac:dyDescent="0.55000000000000004">
      <c r="A12" s="1" t="s">
        <v>57</v>
      </c>
      <c r="C12" s="15">
        <v>0</v>
      </c>
      <c r="D12" s="15"/>
      <c r="E12" s="15">
        <v>6415989851</v>
      </c>
      <c r="F12" s="15"/>
      <c r="G12" s="15">
        <v>0</v>
      </c>
      <c r="H12" s="15"/>
      <c r="I12" s="15">
        <f t="shared" si="0"/>
        <v>6415989851</v>
      </c>
      <c r="J12" s="15"/>
      <c r="K12" s="15">
        <v>0</v>
      </c>
      <c r="L12" s="15"/>
      <c r="M12" s="15">
        <v>7070058984</v>
      </c>
      <c r="N12" s="15"/>
      <c r="O12" s="15">
        <v>3658182237</v>
      </c>
      <c r="P12" s="15"/>
      <c r="Q12" s="15">
        <f t="shared" si="1"/>
        <v>10728241221</v>
      </c>
    </row>
    <row r="13" spans="1:17" x14ac:dyDescent="0.55000000000000004">
      <c r="A13" s="1" t="s">
        <v>49</v>
      </c>
      <c r="C13" s="15">
        <v>0</v>
      </c>
      <c r="D13" s="15"/>
      <c r="E13" s="15">
        <v>7941093906</v>
      </c>
      <c r="F13" s="15"/>
      <c r="G13" s="15">
        <v>0</v>
      </c>
      <c r="H13" s="15"/>
      <c r="I13" s="15">
        <f t="shared" si="0"/>
        <v>7941093906</v>
      </c>
      <c r="J13" s="15"/>
      <c r="K13" s="15">
        <v>0</v>
      </c>
      <c r="L13" s="15"/>
      <c r="M13" s="15">
        <v>8236165423</v>
      </c>
      <c r="N13" s="15"/>
      <c r="O13" s="15">
        <v>1841851670</v>
      </c>
      <c r="P13" s="15"/>
      <c r="Q13" s="15">
        <f t="shared" si="1"/>
        <v>10078017093</v>
      </c>
    </row>
    <row r="14" spans="1:17" x14ac:dyDescent="0.55000000000000004">
      <c r="A14" s="1" t="s">
        <v>47</v>
      </c>
      <c r="C14" s="15">
        <v>0</v>
      </c>
      <c r="D14" s="15"/>
      <c r="E14" s="15">
        <v>10490358864</v>
      </c>
      <c r="F14" s="15"/>
      <c r="G14" s="15">
        <v>0</v>
      </c>
      <c r="H14" s="15"/>
      <c r="I14" s="15">
        <f t="shared" si="0"/>
        <v>10490358864</v>
      </c>
      <c r="J14" s="15"/>
      <c r="K14" s="15">
        <v>0</v>
      </c>
      <c r="L14" s="15"/>
      <c r="M14" s="15">
        <v>11537717278</v>
      </c>
      <c r="N14" s="15"/>
      <c r="O14" s="15">
        <v>5386907702</v>
      </c>
      <c r="P14" s="15"/>
      <c r="Q14" s="15">
        <f t="shared" si="1"/>
        <v>16924624980</v>
      </c>
    </row>
    <row r="15" spans="1:17" x14ac:dyDescent="0.55000000000000004">
      <c r="A15" s="1" t="s">
        <v>23</v>
      </c>
      <c r="C15" s="15">
        <v>0</v>
      </c>
      <c r="D15" s="15"/>
      <c r="E15" s="15">
        <v>9872754757</v>
      </c>
      <c r="F15" s="15"/>
      <c r="G15" s="15">
        <v>0</v>
      </c>
      <c r="H15" s="15"/>
      <c r="I15" s="15">
        <f t="shared" si="0"/>
        <v>9872754757</v>
      </c>
      <c r="J15" s="15"/>
      <c r="K15" s="15">
        <v>0</v>
      </c>
      <c r="L15" s="15"/>
      <c r="M15" s="15">
        <v>12119641332</v>
      </c>
      <c r="N15" s="15"/>
      <c r="O15" s="15">
        <v>5280663290</v>
      </c>
      <c r="P15" s="15"/>
      <c r="Q15" s="15">
        <f t="shared" si="1"/>
        <v>17400304622</v>
      </c>
    </row>
    <row r="16" spans="1:17" x14ac:dyDescent="0.55000000000000004">
      <c r="A16" s="1" t="s">
        <v>111</v>
      </c>
      <c r="C16" s="15">
        <v>13878520547</v>
      </c>
      <c r="D16" s="15"/>
      <c r="E16" s="15">
        <v>-17955450792</v>
      </c>
      <c r="F16" s="15"/>
      <c r="G16" s="15">
        <v>0</v>
      </c>
      <c r="H16" s="15"/>
      <c r="I16" s="15">
        <f t="shared" si="0"/>
        <v>-4076930245</v>
      </c>
      <c r="J16" s="15"/>
      <c r="K16" s="15">
        <v>54212161388</v>
      </c>
      <c r="L16" s="15"/>
      <c r="M16" s="15">
        <v>-16559116644</v>
      </c>
      <c r="N16" s="15"/>
      <c r="O16" s="15">
        <v>12733940722</v>
      </c>
      <c r="P16" s="15"/>
      <c r="Q16" s="15">
        <f t="shared" si="1"/>
        <v>50386985466</v>
      </c>
    </row>
    <row r="17" spans="1:17" x14ac:dyDescent="0.55000000000000004">
      <c r="A17" s="1" t="s">
        <v>125</v>
      </c>
      <c r="C17" s="15">
        <v>1150808446</v>
      </c>
      <c r="D17" s="15"/>
      <c r="E17" s="15">
        <v>847270266</v>
      </c>
      <c r="F17" s="15"/>
      <c r="G17" s="15">
        <v>0</v>
      </c>
      <c r="H17" s="15"/>
      <c r="I17" s="15">
        <f t="shared" si="0"/>
        <v>1998078712</v>
      </c>
      <c r="J17" s="15"/>
      <c r="K17" s="15">
        <v>1150808446</v>
      </c>
      <c r="L17" s="15"/>
      <c r="M17" s="15">
        <v>847270266</v>
      </c>
      <c r="N17" s="15"/>
      <c r="O17" s="15">
        <v>0</v>
      </c>
      <c r="P17" s="15"/>
      <c r="Q17" s="15">
        <f t="shared" si="1"/>
        <v>1998078712</v>
      </c>
    </row>
    <row r="18" spans="1:17" x14ac:dyDescent="0.55000000000000004">
      <c r="A18" s="1" t="s">
        <v>122</v>
      </c>
      <c r="C18" s="15">
        <v>1651024656</v>
      </c>
      <c r="D18" s="15"/>
      <c r="E18" s="15">
        <v>1241359775</v>
      </c>
      <c r="F18" s="15"/>
      <c r="G18" s="15">
        <v>0</v>
      </c>
      <c r="H18" s="15"/>
      <c r="I18" s="15">
        <f t="shared" si="0"/>
        <v>2892384431</v>
      </c>
      <c r="J18" s="15"/>
      <c r="K18" s="15">
        <v>1651024656</v>
      </c>
      <c r="L18" s="15"/>
      <c r="M18" s="15">
        <v>1241359775</v>
      </c>
      <c r="N18" s="15"/>
      <c r="O18" s="15">
        <v>0</v>
      </c>
      <c r="P18" s="15"/>
      <c r="Q18" s="15">
        <f t="shared" si="1"/>
        <v>2892384431</v>
      </c>
    </row>
    <row r="19" spans="1:17" x14ac:dyDescent="0.55000000000000004">
      <c r="A19" s="1" t="s">
        <v>78</v>
      </c>
      <c r="C19" s="15">
        <v>1898004001</v>
      </c>
      <c r="D19" s="15"/>
      <c r="E19" s="15">
        <v>238011850</v>
      </c>
      <c r="F19" s="15"/>
      <c r="G19" s="15">
        <v>0</v>
      </c>
      <c r="H19" s="15"/>
      <c r="I19" s="15">
        <f t="shared" si="0"/>
        <v>2136015851</v>
      </c>
      <c r="J19" s="15"/>
      <c r="K19" s="15">
        <v>5836069707</v>
      </c>
      <c r="L19" s="15"/>
      <c r="M19" s="15">
        <v>667987110</v>
      </c>
      <c r="N19" s="15"/>
      <c r="O19" s="15">
        <v>0</v>
      </c>
      <c r="P19" s="15"/>
      <c r="Q19" s="15">
        <f t="shared" si="1"/>
        <v>6504056817</v>
      </c>
    </row>
    <row r="20" spans="1:17" x14ac:dyDescent="0.55000000000000004">
      <c r="A20" s="1" t="s">
        <v>81</v>
      </c>
      <c r="C20" s="15">
        <v>3539529462</v>
      </c>
      <c r="D20" s="15"/>
      <c r="E20" s="15">
        <v>94810858</v>
      </c>
      <c r="F20" s="15"/>
      <c r="G20" s="15">
        <v>0</v>
      </c>
      <c r="H20" s="15"/>
      <c r="I20" s="15">
        <f t="shared" si="0"/>
        <v>3634340320</v>
      </c>
      <c r="J20" s="15"/>
      <c r="K20" s="15">
        <v>10569363689</v>
      </c>
      <c r="L20" s="15"/>
      <c r="M20" s="15">
        <v>284234378</v>
      </c>
      <c r="N20" s="15"/>
      <c r="O20" s="15">
        <v>0</v>
      </c>
      <c r="P20" s="15"/>
      <c r="Q20" s="15">
        <f t="shared" si="1"/>
        <v>10853598067</v>
      </c>
    </row>
    <row r="21" spans="1:17" x14ac:dyDescent="0.55000000000000004">
      <c r="A21" s="1" t="s">
        <v>108</v>
      </c>
      <c r="C21" s="15">
        <v>1446164384</v>
      </c>
      <c r="D21" s="15"/>
      <c r="E21" s="15">
        <v>0</v>
      </c>
      <c r="F21" s="15"/>
      <c r="G21" s="15">
        <v>0</v>
      </c>
      <c r="H21" s="15"/>
      <c r="I21" s="15">
        <f t="shared" si="0"/>
        <v>1446164384</v>
      </c>
      <c r="J21" s="15"/>
      <c r="K21" s="15">
        <v>3577413699</v>
      </c>
      <c r="L21" s="15"/>
      <c r="M21" s="15">
        <v>209847673</v>
      </c>
      <c r="N21" s="15"/>
      <c r="O21" s="15">
        <v>0</v>
      </c>
      <c r="P21" s="15"/>
      <c r="Q21" s="15">
        <f t="shared" si="1"/>
        <v>3787261372</v>
      </c>
    </row>
    <row r="22" spans="1:17" x14ac:dyDescent="0.55000000000000004">
      <c r="A22" s="1" t="s">
        <v>84</v>
      </c>
      <c r="C22" s="15">
        <v>14256177737</v>
      </c>
      <c r="D22" s="15"/>
      <c r="E22" s="15">
        <v>1734567729</v>
      </c>
      <c r="F22" s="15"/>
      <c r="G22" s="15">
        <v>0</v>
      </c>
      <c r="H22" s="15"/>
      <c r="I22" s="15">
        <f t="shared" si="0"/>
        <v>15990745466</v>
      </c>
      <c r="J22" s="15"/>
      <c r="K22" s="15">
        <v>87977246004</v>
      </c>
      <c r="L22" s="15"/>
      <c r="M22" s="15">
        <v>-44110930166</v>
      </c>
      <c r="N22" s="15"/>
      <c r="O22" s="15">
        <v>0</v>
      </c>
      <c r="P22" s="15"/>
      <c r="Q22" s="15">
        <f t="shared" si="1"/>
        <v>43866315838</v>
      </c>
    </row>
    <row r="23" spans="1:17" x14ac:dyDescent="0.55000000000000004">
      <c r="A23" s="1" t="s">
        <v>105</v>
      </c>
      <c r="C23" s="15">
        <v>34663066876</v>
      </c>
      <c r="D23" s="15"/>
      <c r="E23" s="15">
        <v>-41717770777</v>
      </c>
      <c r="F23" s="15"/>
      <c r="G23" s="15">
        <v>0</v>
      </c>
      <c r="H23" s="15"/>
      <c r="I23" s="15">
        <f t="shared" si="0"/>
        <v>-7054703901</v>
      </c>
      <c r="J23" s="15"/>
      <c r="K23" s="15">
        <v>132931590208</v>
      </c>
      <c r="L23" s="15"/>
      <c r="M23" s="15">
        <v>-54214766249</v>
      </c>
      <c r="N23" s="15"/>
      <c r="O23" s="15">
        <v>0</v>
      </c>
      <c r="P23" s="15"/>
      <c r="Q23" s="15">
        <f t="shared" si="1"/>
        <v>78716823959</v>
      </c>
    </row>
    <row r="24" spans="1:17" x14ac:dyDescent="0.55000000000000004">
      <c r="A24" s="1" t="s">
        <v>42</v>
      </c>
      <c r="C24" s="15">
        <v>0</v>
      </c>
      <c r="D24" s="15"/>
      <c r="E24" s="15">
        <v>1087128770</v>
      </c>
      <c r="F24" s="15"/>
      <c r="G24" s="15">
        <v>0</v>
      </c>
      <c r="H24" s="15"/>
      <c r="I24" s="15">
        <f t="shared" si="0"/>
        <v>1087128770</v>
      </c>
      <c r="J24" s="15"/>
      <c r="K24" s="15">
        <v>0</v>
      </c>
      <c r="L24" s="15"/>
      <c r="M24" s="15">
        <v>1372652281</v>
      </c>
      <c r="N24" s="15"/>
      <c r="O24" s="15">
        <v>0</v>
      </c>
      <c r="P24" s="15"/>
      <c r="Q24" s="15">
        <f t="shared" si="1"/>
        <v>1372652281</v>
      </c>
    </row>
    <row r="25" spans="1:17" x14ac:dyDescent="0.55000000000000004">
      <c r="A25" s="1" t="s">
        <v>45</v>
      </c>
      <c r="C25" s="15">
        <v>0</v>
      </c>
      <c r="D25" s="15"/>
      <c r="E25" s="15">
        <v>2829493394</v>
      </c>
      <c r="F25" s="15"/>
      <c r="G25" s="15">
        <v>0</v>
      </c>
      <c r="H25" s="15"/>
      <c r="I25" s="15">
        <f t="shared" si="0"/>
        <v>2829493394</v>
      </c>
      <c r="J25" s="15"/>
      <c r="K25" s="15">
        <v>0</v>
      </c>
      <c r="L25" s="15"/>
      <c r="M25" s="15">
        <v>5909864970</v>
      </c>
      <c r="N25" s="15"/>
      <c r="O25" s="15">
        <v>0</v>
      </c>
      <c r="P25" s="15"/>
      <c r="Q25" s="15">
        <f t="shared" si="1"/>
        <v>5909864970</v>
      </c>
    </row>
    <row r="26" spans="1:17" x14ac:dyDescent="0.55000000000000004">
      <c r="A26" s="1" t="s">
        <v>119</v>
      </c>
      <c r="C26" s="15">
        <v>0</v>
      </c>
      <c r="D26" s="15"/>
      <c r="E26" s="15">
        <v>2597474572</v>
      </c>
      <c r="F26" s="15"/>
      <c r="G26" s="15">
        <v>0</v>
      </c>
      <c r="H26" s="15"/>
      <c r="I26" s="15">
        <f t="shared" si="0"/>
        <v>2597474572</v>
      </c>
      <c r="J26" s="15"/>
      <c r="K26" s="15">
        <v>0</v>
      </c>
      <c r="L26" s="15"/>
      <c r="M26" s="15">
        <v>2597474572</v>
      </c>
      <c r="N26" s="15"/>
      <c r="O26" s="15">
        <v>0</v>
      </c>
      <c r="P26" s="15"/>
      <c r="Q26" s="15">
        <f t="shared" si="1"/>
        <v>2597474572</v>
      </c>
    </row>
    <row r="27" spans="1:17" x14ac:dyDescent="0.55000000000000004">
      <c r="A27" s="1" t="s">
        <v>51</v>
      </c>
      <c r="C27" s="15">
        <v>0</v>
      </c>
      <c r="D27" s="15"/>
      <c r="E27" s="15">
        <v>3694024706</v>
      </c>
      <c r="F27" s="15"/>
      <c r="G27" s="15">
        <v>0</v>
      </c>
      <c r="H27" s="15"/>
      <c r="I27" s="15">
        <f t="shared" si="0"/>
        <v>3694024706</v>
      </c>
      <c r="J27" s="15"/>
      <c r="K27" s="15">
        <v>0</v>
      </c>
      <c r="L27" s="15"/>
      <c r="M27" s="15">
        <v>10789692642</v>
      </c>
      <c r="N27" s="15"/>
      <c r="O27" s="15">
        <v>0</v>
      </c>
      <c r="P27" s="15"/>
      <c r="Q27" s="15">
        <f t="shared" si="1"/>
        <v>10789692642</v>
      </c>
    </row>
    <row r="28" spans="1:17" x14ac:dyDescent="0.55000000000000004">
      <c r="A28" s="1" t="s">
        <v>116</v>
      </c>
      <c r="C28" s="15">
        <v>0</v>
      </c>
      <c r="D28" s="15"/>
      <c r="E28" s="15">
        <v>1932978822</v>
      </c>
      <c r="F28" s="15"/>
      <c r="G28" s="15">
        <v>0</v>
      </c>
      <c r="H28" s="15"/>
      <c r="I28" s="15">
        <f t="shared" si="0"/>
        <v>1932978822</v>
      </c>
      <c r="J28" s="15"/>
      <c r="K28" s="15">
        <v>0</v>
      </c>
      <c r="L28" s="15"/>
      <c r="M28" s="15">
        <v>1932978822</v>
      </c>
      <c r="N28" s="15"/>
      <c r="O28" s="15">
        <v>0</v>
      </c>
      <c r="P28" s="15"/>
      <c r="Q28" s="15">
        <f t="shared" si="1"/>
        <v>1932978822</v>
      </c>
    </row>
    <row r="29" spans="1:17" x14ac:dyDescent="0.55000000000000004">
      <c r="A29" s="1" t="s">
        <v>63</v>
      </c>
      <c r="C29" s="15">
        <v>0</v>
      </c>
      <c r="D29" s="15"/>
      <c r="E29" s="15">
        <v>1911855</v>
      </c>
      <c r="F29" s="15"/>
      <c r="G29" s="15">
        <v>0</v>
      </c>
      <c r="H29" s="15"/>
      <c r="I29" s="15">
        <f t="shared" si="0"/>
        <v>1911855</v>
      </c>
      <c r="J29" s="15"/>
      <c r="K29" s="15">
        <v>0</v>
      </c>
      <c r="L29" s="15"/>
      <c r="M29" s="15">
        <v>14711450</v>
      </c>
      <c r="N29" s="15"/>
      <c r="O29" s="15">
        <v>0</v>
      </c>
      <c r="P29" s="15"/>
      <c r="Q29" s="15">
        <f t="shared" si="1"/>
        <v>14711450</v>
      </c>
    </row>
    <row r="30" spans="1:17" x14ac:dyDescent="0.55000000000000004">
      <c r="A30" s="1" t="s">
        <v>114</v>
      </c>
      <c r="C30" s="15">
        <v>0</v>
      </c>
      <c r="D30" s="15"/>
      <c r="E30" s="15">
        <v>-1421679</v>
      </c>
      <c r="F30" s="15"/>
      <c r="G30" s="15">
        <v>0</v>
      </c>
      <c r="H30" s="15"/>
      <c r="I30" s="15">
        <f t="shared" si="0"/>
        <v>-1421679</v>
      </c>
      <c r="J30" s="15"/>
      <c r="K30" s="15">
        <v>0</v>
      </c>
      <c r="L30" s="15"/>
      <c r="M30" s="15">
        <v>-1421679</v>
      </c>
      <c r="N30" s="15"/>
      <c r="O30" s="15">
        <v>0</v>
      </c>
      <c r="P30" s="15"/>
      <c r="Q30" s="15">
        <f t="shared" si="1"/>
        <v>-1421679</v>
      </c>
    </row>
    <row r="31" spans="1:17" x14ac:dyDescent="0.55000000000000004">
      <c r="A31" s="1" t="s">
        <v>58</v>
      </c>
      <c r="C31" s="15">
        <v>0</v>
      </c>
      <c r="D31" s="15"/>
      <c r="E31" s="15">
        <v>295407274</v>
      </c>
      <c r="F31" s="15"/>
      <c r="G31" s="15">
        <v>0</v>
      </c>
      <c r="H31" s="15"/>
      <c r="I31" s="15">
        <f t="shared" si="0"/>
        <v>295407274</v>
      </c>
      <c r="J31" s="15"/>
      <c r="K31" s="15">
        <v>0</v>
      </c>
      <c r="L31" s="15"/>
      <c r="M31" s="15">
        <v>1150500085</v>
      </c>
      <c r="N31" s="15"/>
      <c r="O31" s="15">
        <v>0</v>
      </c>
      <c r="P31" s="15"/>
      <c r="Q31" s="15">
        <f t="shared" si="1"/>
        <v>1150500085</v>
      </c>
    </row>
    <row r="32" spans="1:17" x14ac:dyDescent="0.55000000000000004">
      <c r="A32" s="1" t="s">
        <v>75</v>
      </c>
      <c r="C32" s="15">
        <v>0</v>
      </c>
      <c r="D32" s="15"/>
      <c r="E32" s="15">
        <v>834091896</v>
      </c>
      <c r="F32" s="15"/>
      <c r="G32" s="15">
        <v>0</v>
      </c>
      <c r="H32" s="15"/>
      <c r="I32" s="15">
        <f t="shared" si="0"/>
        <v>834091896</v>
      </c>
      <c r="J32" s="15"/>
      <c r="K32" s="15">
        <v>0</v>
      </c>
      <c r="L32" s="15"/>
      <c r="M32" s="15">
        <v>1676445150</v>
      </c>
      <c r="N32" s="15"/>
      <c r="O32" s="15">
        <v>0</v>
      </c>
      <c r="P32" s="15"/>
      <c r="Q32" s="15">
        <f t="shared" si="1"/>
        <v>1676445150</v>
      </c>
    </row>
    <row r="33" spans="1:17" x14ac:dyDescent="0.55000000000000004">
      <c r="A33" s="1" t="s">
        <v>30</v>
      </c>
      <c r="C33" s="15">
        <v>0</v>
      </c>
      <c r="D33" s="15"/>
      <c r="E33" s="15">
        <v>10233254988</v>
      </c>
      <c r="F33" s="15"/>
      <c r="G33" s="15">
        <v>0</v>
      </c>
      <c r="H33" s="15"/>
      <c r="I33" s="15">
        <f t="shared" si="0"/>
        <v>10233254988</v>
      </c>
      <c r="J33" s="15"/>
      <c r="K33" s="15">
        <v>0</v>
      </c>
      <c r="L33" s="15"/>
      <c r="M33" s="15">
        <v>23855652642</v>
      </c>
      <c r="N33" s="15"/>
      <c r="O33" s="15">
        <v>0</v>
      </c>
      <c r="P33" s="15"/>
      <c r="Q33" s="15">
        <f t="shared" si="1"/>
        <v>23855652642</v>
      </c>
    </row>
    <row r="34" spans="1:17" x14ac:dyDescent="0.55000000000000004">
      <c r="A34" s="1" t="s">
        <v>33</v>
      </c>
      <c r="C34" s="15">
        <v>0</v>
      </c>
      <c r="D34" s="15"/>
      <c r="E34" s="15">
        <v>5196973097</v>
      </c>
      <c r="F34" s="15"/>
      <c r="G34" s="15">
        <v>0</v>
      </c>
      <c r="H34" s="15"/>
      <c r="I34" s="15">
        <f t="shared" si="0"/>
        <v>5196973097</v>
      </c>
      <c r="J34" s="15"/>
      <c r="K34" s="15">
        <v>0</v>
      </c>
      <c r="L34" s="15"/>
      <c r="M34" s="15">
        <v>34580517107</v>
      </c>
      <c r="N34" s="15"/>
      <c r="O34" s="15">
        <v>0</v>
      </c>
      <c r="P34" s="15"/>
      <c r="Q34" s="15">
        <f t="shared" si="1"/>
        <v>34580517107</v>
      </c>
    </row>
    <row r="35" spans="1:17" x14ac:dyDescent="0.55000000000000004">
      <c r="A35" s="1" t="s">
        <v>36</v>
      </c>
      <c r="C35" s="15">
        <v>0</v>
      </c>
      <c r="D35" s="15"/>
      <c r="E35" s="15">
        <v>4262634597</v>
      </c>
      <c r="F35" s="15"/>
      <c r="G35" s="15">
        <v>0</v>
      </c>
      <c r="H35" s="15"/>
      <c r="I35" s="15">
        <f t="shared" si="0"/>
        <v>4262634597</v>
      </c>
      <c r="J35" s="15"/>
      <c r="K35" s="15">
        <v>0</v>
      </c>
      <c r="L35" s="15"/>
      <c r="M35" s="15">
        <v>4796994347</v>
      </c>
      <c r="N35" s="15"/>
      <c r="O35" s="15">
        <v>0</v>
      </c>
      <c r="P35" s="15"/>
      <c r="Q35" s="15">
        <f t="shared" si="1"/>
        <v>4796994347</v>
      </c>
    </row>
    <row r="36" spans="1:17" x14ac:dyDescent="0.55000000000000004">
      <c r="A36" s="1" t="s">
        <v>66</v>
      </c>
      <c r="C36" s="15">
        <v>0</v>
      </c>
      <c r="D36" s="15"/>
      <c r="E36" s="15">
        <v>4749238106</v>
      </c>
      <c r="F36" s="15"/>
      <c r="G36" s="15">
        <v>0</v>
      </c>
      <c r="H36" s="15"/>
      <c r="I36" s="15">
        <f t="shared" si="0"/>
        <v>4749238106</v>
      </c>
      <c r="J36" s="15"/>
      <c r="K36" s="15">
        <v>0</v>
      </c>
      <c r="L36" s="15"/>
      <c r="M36" s="15">
        <v>5967272602</v>
      </c>
      <c r="N36" s="15"/>
      <c r="O36" s="15">
        <v>0</v>
      </c>
      <c r="P36" s="15"/>
      <c r="Q36" s="15">
        <f t="shared" si="1"/>
        <v>5967272602</v>
      </c>
    </row>
    <row r="37" spans="1:17" x14ac:dyDescent="0.55000000000000004">
      <c r="A37" s="1" t="s">
        <v>69</v>
      </c>
      <c r="C37" s="15">
        <v>0</v>
      </c>
      <c r="D37" s="15"/>
      <c r="E37" s="15">
        <v>3080942892</v>
      </c>
      <c r="F37" s="15"/>
      <c r="G37" s="15">
        <v>0</v>
      </c>
      <c r="H37" s="15"/>
      <c r="I37" s="15">
        <f t="shared" si="0"/>
        <v>3080942892</v>
      </c>
      <c r="J37" s="15"/>
      <c r="K37" s="15">
        <v>0</v>
      </c>
      <c r="L37" s="15"/>
      <c r="M37" s="15">
        <v>3732161444</v>
      </c>
      <c r="N37" s="15"/>
      <c r="O37" s="15">
        <v>0</v>
      </c>
      <c r="P37" s="15"/>
      <c r="Q37" s="15">
        <f t="shared" si="1"/>
        <v>3732161444</v>
      </c>
    </row>
    <row r="38" spans="1:17" x14ac:dyDescent="0.55000000000000004">
      <c r="A38" s="1" t="s">
        <v>27</v>
      </c>
      <c r="C38" s="15">
        <v>0</v>
      </c>
      <c r="D38" s="15"/>
      <c r="E38" s="15">
        <v>3350288881</v>
      </c>
      <c r="F38" s="15"/>
      <c r="G38" s="15">
        <v>0</v>
      </c>
      <c r="H38" s="15"/>
      <c r="I38" s="15">
        <f t="shared" si="0"/>
        <v>3350288881</v>
      </c>
      <c r="J38" s="15"/>
      <c r="K38" s="15">
        <v>0</v>
      </c>
      <c r="L38" s="15"/>
      <c r="M38" s="15">
        <v>4301465579</v>
      </c>
      <c r="N38" s="15"/>
      <c r="O38" s="15">
        <v>0</v>
      </c>
      <c r="P38" s="15"/>
      <c r="Q38" s="15">
        <f t="shared" si="1"/>
        <v>4301465579</v>
      </c>
    </row>
    <row r="39" spans="1:17" x14ac:dyDescent="0.55000000000000004">
      <c r="A39" s="1" t="s">
        <v>90</v>
      </c>
      <c r="C39" s="15">
        <v>0</v>
      </c>
      <c r="D39" s="15"/>
      <c r="E39" s="15">
        <v>12921804686</v>
      </c>
      <c r="F39" s="15"/>
      <c r="G39" s="15">
        <v>0</v>
      </c>
      <c r="H39" s="15"/>
      <c r="I39" s="15">
        <f t="shared" si="0"/>
        <v>12921804686</v>
      </c>
      <c r="J39" s="15"/>
      <c r="K39" s="15">
        <v>0</v>
      </c>
      <c r="L39" s="15"/>
      <c r="M39" s="15">
        <v>47775363764</v>
      </c>
      <c r="N39" s="15"/>
      <c r="O39" s="15">
        <v>0</v>
      </c>
      <c r="P39" s="15"/>
      <c r="Q39" s="15">
        <f t="shared" si="1"/>
        <v>47775363764</v>
      </c>
    </row>
    <row r="40" spans="1:17" x14ac:dyDescent="0.55000000000000004">
      <c r="A40" s="1" t="s">
        <v>96</v>
      </c>
      <c r="C40" s="15">
        <v>0</v>
      </c>
      <c r="D40" s="15"/>
      <c r="E40" s="15">
        <v>4686332640</v>
      </c>
      <c r="F40" s="15"/>
      <c r="G40" s="15">
        <v>0</v>
      </c>
      <c r="H40" s="15"/>
      <c r="I40" s="15">
        <f t="shared" si="0"/>
        <v>4686332640</v>
      </c>
      <c r="J40" s="15"/>
      <c r="K40" s="15">
        <v>0</v>
      </c>
      <c r="L40" s="15"/>
      <c r="M40" s="15">
        <v>16013991103</v>
      </c>
      <c r="N40" s="15"/>
      <c r="O40" s="15">
        <v>0</v>
      </c>
      <c r="P40" s="15"/>
      <c r="Q40" s="15">
        <f t="shared" si="1"/>
        <v>16013991103</v>
      </c>
    </row>
    <row r="41" spans="1:17" x14ac:dyDescent="0.55000000000000004">
      <c r="A41" s="1" t="s">
        <v>99</v>
      </c>
      <c r="C41" s="15">
        <v>0</v>
      </c>
      <c r="D41" s="15"/>
      <c r="E41" s="15">
        <v>3670457003</v>
      </c>
      <c r="F41" s="15"/>
      <c r="G41" s="15">
        <v>0</v>
      </c>
      <c r="H41" s="15"/>
      <c r="I41" s="15">
        <f t="shared" si="0"/>
        <v>3670457003</v>
      </c>
      <c r="J41" s="15"/>
      <c r="K41" s="15">
        <v>0</v>
      </c>
      <c r="L41" s="15"/>
      <c r="M41" s="15">
        <v>9448634156</v>
      </c>
      <c r="N41" s="15"/>
      <c r="O41" s="15">
        <v>0</v>
      </c>
      <c r="P41" s="15"/>
      <c r="Q41" s="15">
        <f t="shared" si="1"/>
        <v>9448634156</v>
      </c>
    </row>
    <row r="42" spans="1:17" x14ac:dyDescent="0.55000000000000004">
      <c r="A42" s="1" t="s">
        <v>93</v>
      </c>
      <c r="C42" s="15">
        <v>0</v>
      </c>
      <c r="D42" s="15"/>
      <c r="E42" s="15">
        <v>18173216780</v>
      </c>
      <c r="F42" s="15"/>
      <c r="G42" s="15">
        <v>0</v>
      </c>
      <c r="H42" s="15"/>
      <c r="I42" s="15">
        <f t="shared" si="0"/>
        <v>18173216780</v>
      </c>
      <c r="J42" s="15"/>
      <c r="K42" s="15">
        <v>0</v>
      </c>
      <c r="L42" s="15"/>
      <c r="M42" s="15">
        <v>45338329413</v>
      </c>
      <c r="N42" s="15"/>
      <c r="O42" s="15">
        <v>0</v>
      </c>
      <c r="P42" s="15"/>
      <c r="Q42" s="15">
        <f t="shared" si="1"/>
        <v>45338329413</v>
      </c>
    </row>
    <row r="43" spans="1:17" x14ac:dyDescent="0.55000000000000004">
      <c r="A43" s="1" t="s">
        <v>102</v>
      </c>
      <c r="C43" s="15">
        <v>0</v>
      </c>
      <c r="D43" s="15"/>
      <c r="E43" s="15">
        <v>11928240402</v>
      </c>
      <c r="F43" s="15"/>
      <c r="G43" s="15">
        <v>0</v>
      </c>
      <c r="H43" s="15"/>
      <c r="I43" s="15">
        <f t="shared" si="0"/>
        <v>11928240402</v>
      </c>
      <c r="J43" s="15"/>
      <c r="K43" s="15">
        <v>0</v>
      </c>
      <c r="L43" s="15"/>
      <c r="M43" s="15">
        <v>26044189901</v>
      </c>
      <c r="N43" s="15"/>
      <c r="O43" s="15">
        <v>0</v>
      </c>
      <c r="P43" s="15"/>
      <c r="Q43" s="15">
        <f>K43+M43+O43</f>
        <v>26044189901</v>
      </c>
    </row>
    <row r="44" spans="1:17" x14ac:dyDescent="0.55000000000000004">
      <c r="A44" s="1" t="s">
        <v>87</v>
      </c>
      <c r="C44" s="15">
        <v>0</v>
      </c>
      <c r="D44" s="15"/>
      <c r="E44" s="15">
        <v>12634747279</v>
      </c>
      <c r="F44" s="15"/>
      <c r="G44" s="15">
        <v>0</v>
      </c>
      <c r="H44" s="15"/>
      <c r="I44" s="15">
        <f t="shared" si="0"/>
        <v>12634747279</v>
      </c>
      <c r="J44" s="15"/>
      <c r="K44" s="15">
        <v>0</v>
      </c>
      <c r="L44" s="15"/>
      <c r="M44" s="15">
        <v>22339630843</v>
      </c>
      <c r="N44" s="15"/>
      <c r="O44" s="15">
        <v>0</v>
      </c>
      <c r="P44" s="15"/>
      <c r="Q44" s="15">
        <f t="shared" si="1"/>
        <v>22339630843</v>
      </c>
    </row>
    <row r="45" spans="1:17" ht="24.75" thickBot="1" x14ac:dyDescent="0.6">
      <c r="C45" s="16">
        <f>SUM(C8:C44)</f>
        <v>72483296109</v>
      </c>
      <c r="D45" s="15"/>
      <c r="E45" s="16">
        <f>SUM(E8:E44)</f>
        <v>154693932755</v>
      </c>
      <c r="F45" s="15"/>
      <c r="G45" s="16">
        <f>SUM(G8:G44)</f>
        <v>0</v>
      </c>
      <c r="H45" s="15"/>
      <c r="I45" s="16">
        <f>SUM(I8:I44)</f>
        <v>227177228864</v>
      </c>
      <c r="J45" s="15"/>
      <c r="K45" s="16">
        <f>SUM(K8:K44)</f>
        <v>297905677797</v>
      </c>
      <c r="L45" s="15"/>
      <c r="M45" s="16">
        <f>SUM(M8:M44)</f>
        <v>281580749478</v>
      </c>
      <c r="N45" s="15"/>
      <c r="O45" s="16">
        <f>SUM(O8:O44)</f>
        <v>41756201496</v>
      </c>
      <c r="P45" s="15"/>
      <c r="Q45" s="16">
        <f>SUM(Q8:Q44)</f>
        <v>621242628771</v>
      </c>
    </row>
    <row r="46" spans="1:17" ht="24.75" thickTop="1" x14ac:dyDescent="0.55000000000000004">
      <c r="C46" s="17"/>
      <c r="E46" s="17"/>
      <c r="K46" s="17"/>
      <c r="M46" s="17"/>
      <c r="O46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2022-11-29T06:24:21Z</dcterms:created>
  <dcterms:modified xsi:type="dcterms:W3CDTF">2022-11-29T12:46:13Z</dcterms:modified>
</cp:coreProperties>
</file>