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Users\k.pirzadeh\Desktop\پرتفو\1404\140404\"/>
    </mc:Choice>
  </mc:AlternateContent>
  <xr:revisionPtr revIDLastSave="0" documentId="13_ncr:1_{D9087EC8-3BB2-4BDF-BE2E-B716588F2D0A}" xr6:coauthVersionLast="47" xr6:coauthVersionMax="47" xr10:uidLastSave="{00000000-0000-0000-0000-000000000000}"/>
  <bookViews>
    <workbookView xWindow="-120" yWindow="-120" windowWidth="29040" windowHeight="15720" tabRatio="906" activeTab="10" xr2:uid="{00000000-000D-0000-FFFF-FFFF00000000}"/>
  </bookViews>
  <sheets>
    <sheet name="سهام" sheetId="1" r:id="rId1"/>
    <sheet name="واحد های صندوق" sheetId="16" r:id="rId2"/>
    <sheet name="تبعی" sheetId="2" r:id="rId3"/>
    <sheet name="اوراق مشارکت" sheetId="3" r:id="rId4"/>
    <sheet name="تعدیل قیمت" sheetId="4" r:id="rId5"/>
    <sheet name="سپرده" sheetId="6" r:id="rId6"/>
    <sheet name="جمع درآمدها" sheetId="15" r:id="rId7"/>
    <sheet name="سرمایه‌گذاری در سهام" sheetId="11" r:id="rId8"/>
    <sheet name="سرمایه‌گذاری در صندوق" sheetId="17" r:id="rId9"/>
    <sheet name="سرمایه‌گذاری در اوراق بهادار" sheetId="12" r:id="rId10"/>
    <sheet name="مبالغ تخصیصی اوراق آوند" sheetId="20" r:id="rId11"/>
    <sheet name="درآمد سپرده بانکی" sheetId="13" r:id="rId12"/>
    <sheet name="سایر درآمدها" sheetId="14" r:id="rId13"/>
    <sheet name="درآمد سود سهام" sheetId="8" r:id="rId14"/>
    <sheet name="سود اوراق بهادار" sheetId="7" r:id="rId15"/>
    <sheet name="سود سپرده بانکی" sheetId="21" r:id="rId16"/>
    <sheet name="درآمد ناشی از فروش" sheetId="10" r:id="rId17"/>
    <sheet name="درآمد ناشی از تغییر قیمت اوراق" sheetId="9" r:id="rId18"/>
  </sheets>
  <definedNames>
    <definedName name="_xlnm.Print_Area" localSheetId="10">'مبالغ تخصیصی اوراق آوند'!$A$1:$H$25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5" l="1"/>
  <c r="G12" i="15"/>
  <c r="E8" i="15" l="1"/>
  <c r="E9" i="15"/>
  <c r="E10" i="15"/>
  <c r="E11" i="15"/>
  <c r="E7" i="15"/>
  <c r="C12" i="15"/>
  <c r="C11" i="15"/>
  <c r="C10" i="15"/>
  <c r="C9" i="15"/>
  <c r="I8" i="11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32" i="12"/>
  <c r="Q33" i="12"/>
  <c r="Q34" i="12"/>
  <c r="Q35" i="12"/>
  <c r="Q36" i="12"/>
  <c r="Q37" i="12"/>
  <c r="Q38" i="12"/>
  <c r="Q39" i="12"/>
  <c r="Q40" i="12"/>
  <c r="Q41" i="12"/>
  <c r="Q42" i="12"/>
  <c r="Q43" i="12"/>
  <c r="Q44" i="12"/>
  <c r="Q45" i="12"/>
  <c r="Q46" i="12"/>
  <c r="Q47" i="12"/>
  <c r="Q48" i="12"/>
  <c r="Q49" i="12"/>
  <c r="Q50" i="12"/>
  <c r="Q51" i="12"/>
  <c r="Q52" i="12"/>
  <c r="Q53" i="12"/>
  <c r="Q54" i="12"/>
  <c r="Q55" i="12"/>
  <c r="Q56" i="12"/>
  <c r="Q57" i="12"/>
  <c r="Q58" i="12"/>
  <c r="Q59" i="12"/>
  <c r="Q60" i="12"/>
  <c r="Q61" i="12"/>
  <c r="Q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47" i="12"/>
  <c r="I48" i="12"/>
  <c r="I49" i="12"/>
  <c r="I50" i="12"/>
  <c r="I51" i="12"/>
  <c r="I52" i="12"/>
  <c r="I53" i="12"/>
  <c r="I54" i="12"/>
  <c r="I55" i="12"/>
  <c r="I56" i="12"/>
  <c r="I57" i="12"/>
  <c r="I58" i="12"/>
  <c r="I59" i="12"/>
  <c r="I60" i="12"/>
  <c r="I61" i="12"/>
  <c r="I8" i="12"/>
  <c r="S9" i="17"/>
  <c r="S10" i="17"/>
  <c r="S8" i="17"/>
  <c r="I9" i="17"/>
  <c r="I10" i="17"/>
  <c r="I8" i="17"/>
  <c r="C7" i="15"/>
  <c r="S9" i="11"/>
  <c r="S10" i="11"/>
  <c r="S11" i="11"/>
  <c r="S12" i="11"/>
  <c r="S13" i="11"/>
  <c r="S8" i="11"/>
  <c r="I9" i="11"/>
  <c r="I10" i="11"/>
  <c r="I11" i="11"/>
  <c r="I12" i="11"/>
  <c r="I13" i="11"/>
  <c r="Q11" i="9"/>
  <c r="Q67" i="9"/>
  <c r="Q66" i="9"/>
  <c r="Q65" i="9"/>
  <c r="Q64" i="9"/>
  <c r="Q63" i="9"/>
  <c r="Q62" i="9"/>
  <c r="Q61" i="9"/>
  <c r="Q60" i="9"/>
  <c r="Q59" i="9"/>
  <c r="Q58" i="9"/>
  <c r="Q57" i="9"/>
  <c r="Q56" i="9"/>
  <c r="Q55" i="9"/>
  <c r="Q54" i="9"/>
  <c r="Q53" i="9"/>
  <c r="Q52" i="9"/>
  <c r="Q51" i="9"/>
  <c r="Q50" i="9"/>
  <c r="Q49" i="9"/>
  <c r="Q48" i="9"/>
  <c r="Q47" i="9"/>
  <c r="Q46" i="9"/>
  <c r="Q45" i="9"/>
  <c r="Q44" i="9"/>
  <c r="Q43" i="9"/>
  <c r="Q42" i="9"/>
  <c r="Q41" i="9"/>
  <c r="Q40" i="9"/>
  <c r="Q39" i="9"/>
  <c r="Q38" i="9"/>
  <c r="Q37" i="9"/>
  <c r="Q36" i="9"/>
  <c r="Q35" i="9"/>
  <c r="Q34" i="9"/>
  <c r="Q33" i="9"/>
  <c r="Q32" i="9"/>
  <c r="Q31" i="9"/>
  <c r="Q30" i="9"/>
  <c r="Q29" i="9"/>
  <c r="Q28" i="9"/>
  <c r="Q27" i="9"/>
  <c r="Q26" i="9"/>
  <c r="Q25" i="9"/>
  <c r="Q24" i="9"/>
  <c r="Q23" i="9"/>
  <c r="Q22" i="9"/>
  <c r="Q21" i="9"/>
  <c r="Q20" i="9"/>
  <c r="Q19" i="9"/>
  <c r="Q18" i="9"/>
  <c r="Q17" i="9"/>
  <c r="Q16" i="9"/>
  <c r="Q15" i="9"/>
  <c r="Q14" i="9"/>
  <c r="Q13" i="9"/>
  <c r="Q12" i="9"/>
  <c r="Q10" i="9"/>
  <c r="Q9" i="9"/>
  <c r="Q8" i="9"/>
  <c r="I67" i="9"/>
  <c r="I66" i="9"/>
  <c r="I65" i="9"/>
  <c r="I64" i="9"/>
  <c r="I63" i="9"/>
  <c r="I62" i="9"/>
  <c r="I61" i="9"/>
  <c r="I60" i="9"/>
  <c r="I59" i="9"/>
  <c r="I58" i="9"/>
  <c r="I57" i="9"/>
  <c r="I56" i="9"/>
  <c r="I55" i="9"/>
  <c r="I54" i="9"/>
  <c r="I53" i="9"/>
  <c r="I52" i="9"/>
  <c r="I51" i="9"/>
  <c r="I50" i="9"/>
  <c r="I49" i="9"/>
  <c r="I48" i="9"/>
  <c r="I47" i="9"/>
  <c r="I46" i="9"/>
  <c r="I45" i="9"/>
  <c r="I44" i="9"/>
  <c r="I43" i="9"/>
  <c r="I42" i="9"/>
  <c r="I41" i="9"/>
  <c r="I40" i="9"/>
  <c r="I39" i="9"/>
  <c r="I38" i="9"/>
  <c r="I37" i="9"/>
  <c r="I36" i="9"/>
  <c r="I35" i="9"/>
  <c r="I34" i="9"/>
  <c r="I33" i="9"/>
  <c r="I32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8" i="9"/>
  <c r="M8" i="21"/>
  <c r="M9" i="21"/>
  <c r="M10" i="21"/>
  <c r="M11" i="21"/>
  <c r="M12" i="21"/>
  <c r="M13" i="21"/>
  <c r="M14" i="21"/>
  <c r="M15" i="21"/>
  <c r="M16" i="21"/>
  <c r="M17" i="21"/>
  <c r="M18" i="21"/>
  <c r="M19" i="21"/>
  <c r="M20" i="21"/>
  <c r="M21" i="21"/>
  <c r="M22" i="21"/>
  <c r="M23" i="21"/>
  <c r="M24" i="21"/>
  <c r="M25" i="21"/>
  <c r="M26" i="21"/>
  <c r="M27" i="21"/>
  <c r="M28" i="21"/>
  <c r="M29" i="21"/>
  <c r="M30" i="21"/>
  <c r="M31" i="21"/>
  <c r="M32" i="21"/>
  <c r="M33" i="21"/>
  <c r="M34" i="21"/>
  <c r="M35" i="21"/>
  <c r="M36" i="21"/>
  <c r="M37" i="21"/>
  <c r="M38" i="21"/>
  <c r="M39" i="21"/>
  <c r="M40" i="21"/>
  <c r="M41" i="21"/>
  <c r="M42" i="21"/>
  <c r="M43" i="21"/>
  <c r="M44" i="21"/>
  <c r="M45" i="21"/>
  <c r="M46" i="21"/>
  <c r="M47" i="21"/>
  <c r="M48" i="21"/>
  <c r="M49" i="21"/>
  <c r="M50" i="21"/>
  <c r="M51" i="21"/>
  <c r="M52" i="21"/>
  <c r="M53" i="21"/>
  <c r="M54" i="21"/>
  <c r="M55" i="21"/>
  <c r="M56" i="21"/>
  <c r="M57" i="21"/>
  <c r="M58" i="21"/>
  <c r="M59" i="21"/>
  <c r="M60" i="21"/>
  <c r="M61" i="21"/>
  <c r="M62" i="21"/>
  <c r="M63" i="21"/>
  <c r="M64" i="21"/>
  <c r="M65" i="21"/>
  <c r="M66" i="21"/>
  <c r="M67" i="21"/>
  <c r="M68" i="21"/>
  <c r="M69" i="21"/>
  <c r="M70" i="21"/>
  <c r="M71" i="21"/>
  <c r="M72" i="21"/>
  <c r="M73" i="21"/>
  <c r="M74" i="21"/>
  <c r="M75" i="21"/>
  <c r="M76" i="21"/>
  <c r="M77" i="21"/>
  <c r="M78" i="21"/>
  <c r="M79" i="21"/>
  <c r="M80" i="21"/>
  <c r="M81" i="21"/>
  <c r="M82" i="21"/>
  <c r="M83" i="21"/>
  <c r="M84" i="21"/>
  <c r="M85" i="21"/>
  <c r="M86" i="21"/>
  <c r="M87" i="21"/>
  <c r="M88" i="21"/>
  <c r="M89" i="21"/>
  <c r="M90" i="21"/>
  <c r="M91" i="21"/>
  <c r="M92" i="21"/>
  <c r="M93" i="21"/>
  <c r="M94" i="21"/>
  <c r="M95" i="21"/>
  <c r="G9" i="21"/>
  <c r="G10" i="21"/>
  <c r="G11" i="21"/>
  <c r="G12" i="21"/>
  <c r="G13" i="21"/>
  <c r="G14" i="21"/>
  <c r="G15" i="21"/>
  <c r="G16" i="21"/>
  <c r="G17" i="21"/>
  <c r="G18" i="21"/>
  <c r="G19" i="21"/>
  <c r="G20" i="21"/>
  <c r="G21" i="21"/>
  <c r="G22" i="21"/>
  <c r="G23" i="21"/>
  <c r="G24" i="21"/>
  <c r="G25" i="21"/>
  <c r="G26" i="21"/>
  <c r="G27" i="21"/>
  <c r="G28" i="21"/>
  <c r="G29" i="21"/>
  <c r="G30" i="21"/>
  <c r="G31" i="21"/>
  <c r="G32" i="21"/>
  <c r="G33" i="21"/>
  <c r="G34" i="21"/>
  <c r="G35" i="21"/>
  <c r="G36" i="21"/>
  <c r="G37" i="21"/>
  <c r="G38" i="21"/>
  <c r="G39" i="21"/>
  <c r="G40" i="21"/>
  <c r="G41" i="21"/>
  <c r="G42" i="21"/>
  <c r="G43" i="21"/>
  <c r="G44" i="21"/>
  <c r="G45" i="21"/>
  <c r="G46" i="21"/>
  <c r="G47" i="21"/>
  <c r="G48" i="21"/>
  <c r="G49" i="21"/>
  <c r="G50" i="21"/>
  <c r="G51" i="21"/>
  <c r="G52" i="21"/>
  <c r="G53" i="21"/>
  <c r="G54" i="21"/>
  <c r="G55" i="21"/>
  <c r="G56" i="21"/>
  <c r="G57" i="21"/>
  <c r="G58" i="21"/>
  <c r="G59" i="21"/>
  <c r="G60" i="21"/>
  <c r="G61" i="21"/>
  <c r="G62" i="21"/>
  <c r="G63" i="21"/>
  <c r="G64" i="21"/>
  <c r="G65" i="21"/>
  <c r="G66" i="21"/>
  <c r="G67" i="21"/>
  <c r="G68" i="21"/>
  <c r="G69" i="21"/>
  <c r="G70" i="21"/>
  <c r="G71" i="21"/>
  <c r="G72" i="21"/>
  <c r="G73" i="21"/>
  <c r="G74" i="21"/>
  <c r="G75" i="21"/>
  <c r="G76" i="21"/>
  <c r="G77" i="21"/>
  <c r="G78" i="21"/>
  <c r="G79" i="21"/>
  <c r="G80" i="21"/>
  <c r="G81" i="21"/>
  <c r="G82" i="21"/>
  <c r="G83" i="21"/>
  <c r="G84" i="21"/>
  <c r="G85" i="21"/>
  <c r="G86" i="21"/>
  <c r="G87" i="21"/>
  <c r="G88" i="21"/>
  <c r="G89" i="21"/>
  <c r="G90" i="21"/>
  <c r="G91" i="21"/>
  <c r="G92" i="21"/>
  <c r="G93" i="21"/>
  <c r="G94" i="21"/>
  <c r="G95" i="21"/>
  <c r="G8" i="21"/>
  <c r="K91" i="6"/>
  <c r="K41" i="4"/>
  <c r="Y63" i="3"/>
  <c r="Y15" i="1"/>
  <c r="Y12" i="16"/>
  <c r="M96" i="21" l="1"/>
  <c r="K96" i="21"/>
  <c r="I96" i="21"/>
  <c r="G96" i="21"/>
  <c r="E96" i="21"/>
  <c r="C96" i="21"/>
  <c r="E15" i="20"/>
  <c r="E13" i="20"/>
  <c r="S11" i="17" l="1"/>
  <c r="Q11" i="17"/>
  <c r="O11" i="17"/>
  <c r="M11" i="17"/>
  <c r="I11" i="17"/>
  <c r="G11" i="17"/>
  <c r="E11" i="17"/>
  <c r="C11" i="17"/>
  <c r="W12" i="16"/>
  <c r="U12" i="16"/>
  <c r="O12" i="16"/>
  <c r="K12" i="16"/>
  <c r="G12" i="16"/>
  <c r="E12" i="16"/>
  <c r="U8" i="17" l="1"/>
  <c r="U9" i="17"/>
  <c r="U10" i="17"/>
  <c r="C8" i="15"/>
  <c r="K10" i="17"/>
  <c r="K9" i="17"/>
  <c r="K8" i="17"/>
  <c r="K11" i="17" s="1"/>
  <c r="E10" i="14"/>
  <c r="C10" i="14"/>
  <c r="G96" i="13"/>
  <c r="C96" i="13"/>
  <c r="Q62" i="12"/>
  <c r="O62" i="12"/>
  <c r="M62" i="12"/>
  <c r="K62" i="12"/>
  <c r="I62" i="12"/>
  <c r="G62" i="12"/>
  <c r="E62" i="12"/>
  <c r="C62" i="12"/>
  <c r="S14" i="11"/>
  <c r="Q14" i="11"/>
  <c r="O14" i="11"/>
  <c r="M14" i="11"/>
  <c r="I14" i="11"/>
  <c r="G14" i="11"/>
  <c r="E14" i="11"/>
  <c r="C14" i="11"/>
  <c r="Q16" i="10"/>
  <c r="O16" i="10"/>
  <c r="M16" i="10"/>
  <c r="I16" i="10"/>
  <c r="G16" i="10"/>
  <c r="E16" i="10"/>
  <c r="Q68" i="9"/>
  <c r="O68" i="9"/>
  <c r="M68" i="9"/>
  <c r="I68" i="9"/>
  <c r="G68" i="9"/>
  <c r="E68" i="9"/>
  <c r="S11" i="8"/>
  <c r="Q11" i="8"/>
  <c r="O11" i="8"/>
  <c r="M11" i="8"/>
  <c r="K11" i="8"/>
  <c r="I11" i="8"/>
  <c r="L38" i="7"/>
  <c r="J38" i="7"/>
  <c r="H38" i="7"/>
  <c r="F38" i="7"/>
  <c r="D38" i="7"/>
  <c r="B38" i="7"/>
  <c r="I91" i="6"/>
  <c r="G91" i="6"/>
  <c r="E91" i="6"/>
  <c r="C91" i="6"/>
  <c r="W63" i="3"/>
  <c r="U63" i="3"/>
  <c r="O63" i="3"/>
  <c r="K63" i="3"/>
  <c r="G63" i="3"/>
  <c r="E63" i="3"/>
  <c r="W15" i="1"/>
  <c r="U15" i="1"/>
  <c r="O15" i="1"/>
  <c r="K15" i="1"/>
  <c r="G15" i="1"/>
  <c r="E15" i="1"/>
  <c r="U11" i="17" l="1"/>
  <c r="U13" i="11"/>
  <c r="U8" i="11"/>
  <c r="U9" i="11"/>
  <c r="U10" i="11"/>
  <c r="U12" i="11"/>
  <c r="U11" i="11"/>
  <c r="K12" i="11"/>
  <c r="K13" i="11"/>
  <c r="K8" i="11"/>
  <c r="K9" i="11"/>
  <c r="K10" i="11"/>
  <c r="K11" i="11"/>
  <c r="E15" i="13"/>
  <c r="E23" i="13"/>
  <c r="E31" i="13"/>
  <c r="E39" i="13"/>
  <c r="E47" i="13"/>
  <c r="E55" i="13"/>
  <c r="E63" i="13"/>
  <c r="E71" i="13"/>
  <c r="E79" i="13"/>
  <c r="E87" i="13"/>
  <c r="E95" i="13"/>
  <c r="E17" i="13"/>
  <c r="E33" i="13"/>
  <c r="E49" i="13"/>
  <c r="E73" i="13"/>
  <c r="E81" i="13"/>
  <c r="E66" i="13"/>
  <c r="E11" i="13"/>
  <c r="E43" i="13"/>
  <c r="E75" i="13"/>
  <c r="E28" i="13"/>
  <c r="E84" i="13"/>
  <c r="E14" i="13"/>
  <c r="E70" i="13"/>
  <c r="E16" i="13"/>
  <c r="E24" i="13"/>
  <c r="E32" i="13"/>
  <c r="E40" i="13"/>
  <c r="E48" i="13"/>
  <c r="E56" i="13"/>
  <c r="E64" i="13"/>
  <c r="E72" i="13"/>
  <c r="E80" i="13"/>
  <c r="E88" i="13"/>
  <c r="E8" i="13"/>
  <c r="E9" i="13"/>
  <c r="E57" i="13"/>
  <c r="E82" i="13"/>
  <c r="E67" i="13"/>
  <c r="E60" i="13"/>
  <c r="E46" i="13"/>
  <c r="E25" i="13"/>
  <c r="E41" i="13"/>
  <c r="E65" i="13"/>
  <c r="E89" i="13"/>
  <c r="E74" i="13"/>
  <c r="E19" i="13"/>
  <c r="E59" i="13"/>
  <c r="E91" i="13"/>
  <c r="E20" i="13"/>
  <c r="E92" i="13"/>
  <c r="E22" i="13"/>
  <c r="E78" i="13"/>
  <c r="E10" i="13"/>
  <c r="E18" i="13"/>
  <c r="E26" i="13"/>
  <c r="E34" i="13"/>
  <c r="E42" i="13"/>
  <c r="E50" i="13"/>
  <c r="E58" i="13"/>
  <c r="E90" i="13"/>
  <c r="E27" i="13"/>
  <c r="E52" i="13"/>
  <c r="E54" i="13"/>
  <c r="E35" i="13"/>
  <c r="E51" i="13"/>
  <c r="E83" i="13"/>
  <c r="E36" i="13"/>
  <c r="E76" i="13"/>
  <c r="E62" i="13"/>
  <c r="E12" i="13"/>
  <c r="E44" i="13"/>
  <c r="E68" i="13"/>
  <c r="E38" i="13"/>
  <c r="E94" i="13"/>
  <c r="E13" i="13"/>
  <c r="E21" i="13"/>
  <c r="E29" i="13"/>
  <c r="E37" i="13"/>
  <c r="E45" i="13"/>
  <c r="E53" i="13"/>
  <c r="E61" i="13"/>
  <c r="E69" i="13"/>
  <c r="E77" i="13"/>
  <c r="E85" i="13"/>
  <c r="E93" i="13"/>
  <c r="E30" i="13"/>
  <c r="E86" i="13"/>
  <c r="I15" i="13"/>
  <c r="I23" i="13"/>
  <c r="I31" i="13"/>
  <c r="I39" i="13"/>
  <c r="I47" i="13"/>
  <c r="I55" i="13"/>
  <c r="I63" i="13"/>
  <c r="I71" i="13"/>
  <c r="I79" i="13"/>
  <c r="I87" i="13"/>
  <c r="I95" i="13"/>
  <c r="I46" i="13"/>
  <c r="I16" i="13"/>
  <c r="I24" i="13"/>
  <c r="I32" i="13"/>
  <c r="I40" i="13"/>
  <c r="I48" i="13"/>
  <c r="I56" i="13"/>
  <c r="I64" i="13"/>
  <c r="I72" i="13"/>
  <c r="I80" i="13"/>
  <c r="I88" i="13"/>
  <c r="I8" i="13"/>
  <c r="I83" i="13"/>
  <c r="I22" i="13"/>
  <c r="I78" i="13"/>
  <c r="I9" i="13"/>
  <c r="I17" i="13"/>
  <c r="I25" i="13"/>
  <c r="I33" i="13"/>
  <c r="I41" i="13"/>
  <c r="I49" i="13"/>
  <c r="I57" i="13"/>
  <c r="I65" i="13"/>
  <c r="I73" i="13"/>
  <c r="I81" i="13"/>
  <c r="I89" i="13"/>
  <c r="I62" i="13"/>
  <c r="I10" i="13"/>
  <c r="I18" i="13"/>
  <c r="I26" i="13"/>
  <c r="I34" i="13"/>
  <c r="I42" i="13"/>
  <c r="I50" i="13"/>
  <c r="I58" i="13"/>
  <c r="I66" i="13"/>
  <c r="I74" i="13"/>
  <c r="I82" i="13"/>
  <c r="I90" i="13"/>
  <c r="I38" i="13"/>
  <c r="I11" i="13"/>
  <c r="I19" i="13"/>
  <c r="I27" i="13"/>
  <c r="I35" i="13"/>
  <c r="I43" i="13"/>
  <c r="I51" i="13"/>
  <c r="I59" i="13"/>
  <c r="I67" i="13"/>
  <c r="I75" i="13"/>
  <c r="I91" i="13"/>
  <c r="I54" i="13"/>
  <c r="I94" i="13"/>
  <c r="I12" i="13"/>
  <c r="I20" i="13"/>
  <c r="I28" i="13"/>
  <c r="I36" i="13"/>
  <c r="I44" i="13"/>
  <c r="I52" i="13"/>
  <c r="I60" i="13"/>
  <c r="I68" i="13"/>
  <c r="I76" i="13"/>
  <c r="I84" i="13"/>
  <c r="I92" i="13"/>
  <c r="I30" i="13"/>
  <c r="I86" i="13"/>
  <c r="I13" i="13"/>
  <c r="I21" i="13"/>
  <c r="I29" i="13"/>
  <c r="I37" i="13"/>
  <c r="I45" i="13"/>
  <c r="I53" i="13"/>
  <c r="I61" i="13"/>
  <c r="I69" i="13"/>
  <c r="I77" i="13"/>
  <c r="I85" i="13"/>
  <c r="I93" i="13"/>
  <c r="I14" i="13"/>
  <c r="I70" i="13"/>
  <c r="U14" i="11" l="1"/>
  <c r="K14" i="11"/>
  <c r="I96" i="13"/>
  <c r="E96" i="13"/>
</calcChain>
</file>

<file path=xl/sharedStrings.xml><?xml version="1.0" encoding="utf-8"?>
<sst xmlns="http://schemas.openxmlformats.org/spreadsheetml/2006/main" count="1955" uniqueCount="242">
  <si>
    <t>صندوق سرمایه‌گذاری ثابت آوند مفید</t>
  </si>
  <si>
    <t>صورت وضعیت پورتفوی</t>
  </si>
  <si>
    <t>برای ماه منتهی به 1404/04/31</t>
  </si>
  <si>
    <t>نام شرکت</t>
  </si>
  <si>
    <t>1404/03/31</t>
  </si>
  <si>
    <t>تغییرات طی دوره</t>
  </si>
  <si>
    <t>1404/04/31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</si>
  <si>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</si>
  <si>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</si>
  <si>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</si>
  <si>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</si>
  <si>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</si>
  <si>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</si>
  <si>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</si>
  <si>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</si>
  <si>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توسعه معادن وص.معدنی خاورمیانه</t>
  </si>
  <si>
    <t>سایپا</t>
  </si>
  <si>
    <t>صندوق س سهامی بیدار-اهرمی - واحد عادی</t>
  </si>
  <si>
    <t>صندوق سرمایه گذاری سهامی اهرمی موج فیروزه</t>
  </si>
  <si>
    <t>0.00%</t>
  </si>
  <si>
    <t>صندوق طلای عیار مفید</t>
  </si>
  <si>
    <t>گروه صنعتی پاکشو</t>
  </si>
  <si>
    <t>گسترش سوخت سبززاگرس(سهامی عام)</t>
  </si>
  <si>
    <t>ملی  صنایع  مس  ایران</t>
  </si>
  <si>
    <t>امتیاز تسهیلات مسکن سال1404</t>
  </si>
  <si>
    <t/>
  </si>
  <si>
    <t>تعداد اوراق تبعی</t>
  </si>
  <si>
    <t>قیمت اعمال</t>
  </si>
  <si>
    <t>تاریخ اعمال</t>
  </si>
  <si>
    <t>نرخ موثر</t>
  </si>
  <si>
    <t>اختیارف ت میدکو-6167-05/02/15</t>
  </si>
  <si>
    <t>1405/02/15</t>
  </si>
  <si>
    <t>اختیارف ت فملی-7485-05/03/06</t>
  </si>
  <si>
    <t>1405/03/06</t>
  </si>
  <si>
    <t>اختیارف ت پاکشو-4810-04/07/09</t>
  </si>
  <si>
    <t>1404/07/09</t>
  </si>
  <si>
    <t>اختیارف ت خساپا-3898-04/11/01</t>
  </si>
  <si>
    <t>1404/11/01</t>
  </si>
  <si>
    <t>اطلاعات اوراق بهادار با درآمد ثابت</t>
  </si>
  <si>
    <t>نام اوراق</t>
  </si>
  <si>
    <t>قیمت بازار هر ورقه</t>
  </si>
  <si>
    <t>سلف استاندارد خودروی کرمان</t>
  </si>
  <si>
    <t>سلف استاندارد غدیر ایرانیان</t>
  </si>
  <si>
    <t>سلف شیر سولیکو کاله</t>
  </si>
  <si>
    <t>سلف شیرفرادما سولیکو</t>
  </si>
  <si>
    <t>سلف موازی پلی اتیلن سبک فیلم</t>
  </si>
  <si>
    <t>سلف موازی میلگرد تبریز</t>
  </si>
  <si>
    <t>سلف موازی هیدروکربن آفتاب053</t>
  </si>
  <si>
    <t>سلف میلگرد درپاد تبریز</t>
  </si>
  <si>
    <t>اجاره اهداف مفید 14070531</t>
  </si>
  <si>
    <t>اجاره تابان نوین14041015</t>
  </si>
  <si>
    <t>اسناد خزانه-م11بودجه02-050720</t>
  </si>
  <si>
    <t>اسناد خزانه-م12بودجه02-050916</t>
  </si>
  <si>
    <t>اسناد خزانه-م13بودجه02-051021</t>
  </si>
  <si>
    <t>اسناد خزانه-م3بودجه01-040520</t>
  </si>
  <si>
    <t>اسناد خزانه-م7بودجه02-040910</t>
  </si>
  <si>
    <t>اسناد خزانه-م8بودجه02-041211</t>
  </si>
  <si>
    <t>اسنادخزانه-م10بودجه02-051112</t>
  </si>
  <si>
    <t>اسنادخزانه-م1بودجه02-050325</t>
  </si>
  <si>
    <t>اسنادخزانه-م2بودجه02-050923</t>
  </si>
  <si>
    <t>اسنادخزانه-م4بودجه01-040917</t>
  </si>
  <si>
    <t>اسنادخزانه-م5بودجه01-041015</t>
  </si>
  <si>
    <t>اسنادخزانه-م7بودجه01-040714</t>
  </si>
  <si>
    <t>0.59%</t>
  </si>
  <si>
    <t>اسنادخزانه-م8بودجه01-040728</t>
  </si>
  <si>
    <t>اسنادخزانه-م9بودجه01-040826</t>
  </si>
  <si>
    <t>صکوک اجاره صملی404-6ماهه18%</t>
  </si>
  <si>
    <t>صکوک اجاره صند412-بدون ضامن</t>
  </si>
  <si>
    <t>صکوک اجاره گل گهر504-3ماهه23%</t>
  </si>
  <si>
    <t>صکوک اجاره وکغدیر707-بدون ضامن</t>
  </si>
  <si>
    <t>صکوک مرابحه پاکشو603-3ماهه23%</t>
  </si>
  <si>
    <t>صکوک مرابحه دعبید12-3ماهه18%</t>
  </si>
  <si>
    <t>صکوک مرابحه دعبید69-3ماهه23%</t>
  </si>
  <si>
    <t>صکوک مرابحه غکورش505-بدون ضامن</t>
  </si>
  <si>
    <t>صکوک مرابحه فخوز412-بدون ضامن</t>
  </si>
  <si>
    <t>گام بانک تجارت0409</t>
  </si>
  <si>
    <t>گواهی اعتبار مولد شهر14040730</t>
  </si>
  <si>
    <t>مرابحه اورند پیشرو-مفید051118</t>
  </si>
  <si>
    <t>مرابحه طبیعت سبز-مفید060920</t>
  </si>
  <si>
    <t>مرابحه طبیعت سبز-مفید070311</t>
  </si>
  <si>
    <t>مرابحه عام دولت112-ش.خ 040408</t>
  </si>
  <si>
    <t>مرابحه عام دولت127-ش.خ040623</t>
  </si>
  <si>
    <t>مرابحه عام دولت132-ش.خ041110</t>
  </si>
  <si>
    <t>مرابحه عام دولت143-ش.خ041009</t>
  </si>
  <si>
    <t>مرابحه عام دولت145-ش.خ050707</t>
  </si>
  <si>
    <t>مرابحه عام دولت172-ش.خ050623</t>
  </si>
  <si>
    <t>مرابحه عام دولت174-ش.خ041027</t>
  </si>
  <si>
    <t>مرابحه عام دولت175-ش.خ060327</t>
  </si>
  <si>
    <t>مرابحه عام دولت194-ش.خ060504</t>
  </si>
  <si>
    <t>مرابحه عام دولت201-ش.خ060430</t>
  </si>
  <si>
    <t>مرابحه عام دولت206-ش.خ051114</t>
  </si>
  <si>
    <t>مرابحه عام دولت208-ش.خ060714</t>
  </si>
  <si>
    <t>مرابحه عام دولت210-ش.خ051121</t>
  </si>
  <si>
    <t>مرابحه نفت و گاز سرو071226</t>
  </si>
  <si>
    <t>مرابحه کاسپین تامین 070625</t>
  </si>
  <si>
    <t>مشارکت ش قم0612-3 ماهه 20.5%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</si>
  <si>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</si>
  <si>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</si>
  <si>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</si>
  <si>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</si>
  <si>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</si>
  <si>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5.85%</t>
  </si>
  <si>
    <t>-4.41%</t>
  </si>
  <si>
    <t>-5.41%</t>
  </si>
  <si>
    <t>-4.84%</t>
  </si>
  <si>
    <t>1.11%</t>
  </si>
  <si>
    <t>0.99%</t>
  </si>
  <si>
    <t>3.58%</t>
  </si>
  <si>
    <t>1.02%</t>
  </si>
  <si>
    <t>-0.74%</t>
  </si>
  <si>
    <t>-2.59%</t>
  </si>
  <si>
    <t>-0.02%</t>
  </si>
  <si>
    <t>-1.51%</t>
  </si>
  <si>
    <t>-5.46%</t>
  </si>
  <si>
    <t>-1.36%</t>
  </si>
  <si>
    <t>-3.58%</t>
  </si>
  <si>
    <t>-3.90%</t>
  </si>
  <si>
    <t>-1.93%</t>
  </si>
  <si>
    <t>-0.99%</t>
  </si>
  <si>
    <t>-6.21%</t>
  </si>
  <si>
    <t>-4.65%</t>
  </si>
  <si>
    <t>-6.68%</t>
  </si>
  <si>
    <t>-4.57%</t>
  </si>
  <si>
    <t>-3.47%</t>
  </si>
  <si>
    <t>-4.97%</t>
  </si>
  <si>
    <t>-6.62%</t>
  </si>
  <si>
    <t>درصد به کل دارایی‌ها</t>
  </si>
  <si>
    <t>سپرده</t>
  </si>
  <si>
    <t>مبلغ</t>
  </si>
  <si>
    <t>افزایش</t>
  </si>
  <si>
    <t>کاهش</t>
  </si>
  <si>
    <t>بانک پاسارگاد هفت تیر</t>
  </si>
  <si>
    <t xml:space="preserve">بانک خاورمیانه ظفر </t>
  </si>
  <si>
    <t>بانک مسکن دولت</t>
  </si>
  <si>
    <t>بانک ملت شعبه مستقل مرکزی</t>
  </si>
  <si>
    <t>بانک تجارت کار</t>
  </si>
  <si>
    <t>بانک اقتصاد نوین اقدسیه</t>
  </si>
  <si>
    <t>بانک ملت چهار راه جهان کودک</t>
  </si>
  <si>
    <t>بانک صادرات بورس کالا</t>
  </si>
  <si>
    <t>بانک مسکن پیامبر</t>
  </si>
  <si>
    <t>بانک شهر نیاوران</t>
  </si>
  <si>
    <t>بانک مسکن امیرکبیر</t>
  </si>
  <si>
    <t xml:space="preserve">بانک صادرات سپهبد قرنی	</t>
  </si>
  <si>
    <t>بانک صادرات شریعتی</t>
  </si>
  <si>
    <t xml:space="preserve">بانک تجارت دیجیتال </t>
  </si>
  <si>
    <t>بانک ملت ملت مستقل</t>
  </si>
  <si>
    <t>بانک رفاه دادمان</t>
  </si>
  <si>
    <t>بانک ملت جهان کودک</t>
  </si>
  <si>
    <t>بانک صادرات دکتر شریعتی</t>
  </si>
  <si>
    <t>بانک ملت مستقل مرکزی</t>
  </si>
  <si>
    <t>بانک صادرات طالقانی</t>
  </si>
  <si>
    <t>بانک ملت  مستقل مرکزی</t>
  </si>
  <si>
    <t>بانک صادرات سپهبد قرنی</t>
  </si>
  <si>
    <t xml:space="preserve">بانک ملت شعبه مستقل مرکزی	</t>
  </si>
  <si>
    <t>بانک مسکن نیاوران</t>
  </si>
  <si>
    <t>بانک مسکن خدامی</t>
  </si>
  <si>
    <t>1404/04/30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</si>
  <si>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</si>
  <si>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</si>
  <si>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</si>
  <si>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</si>
  <si>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</si>
  <si>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</si>
  <si>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</si>
  <si>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</si>
  <si>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</si>
  <si>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</si>
  <si>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</si>
  <si>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</si>
  <si>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</si>
  <si>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</si>
  <si>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</si>
  <si>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</si>
  <si>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</si>
  <si>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</si>
  <si>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اسناد خزانه-م1بودجه01-040326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</si>
  <si>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</si>
  <si>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</si>
  <si>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</si>
  <si>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</si>
  <si>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</si>
  <si>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</si>
  <si>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</si>
  <si>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</si>
  <si>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</si>
  <si>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</si>
  <si>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</si>
  <si>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</si>
  <si>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سرمایه‌گذاری در سهام</t>
  </si>
  <si>
    <t>سرمایه‌گذاری در اوراق بهادار</t>
  </si>
  <si>
    <t>درآمد سپرده بانکی</t>
  </si>
  <si>
    <t>صندوق سرمایه گذاری ثابت آوند مفید</t>
  </si>
  <si>
    <t xml:space="preserve">صورت وضعیت درآمدها </t>
  </si>
  <si>
    <t>مبالغ تخصیص یافته بابت خرید و نگهداری اوراق بهادار با درآمد ثابت (نرخ سود ترجیحی)</t>
  </si>
  <si>
    <t>طرف معامله</t>
  </si>
  <si>
    <t>نوع وابستگی</t>
  </si>
  <si>
    <t>نام ورقه بهادار</t>
  </si>
  <si>
    <t>تعداد اوراق</t>
  </si>
  <si>
    <t>بهای تمام شده اوراق</t>
  </si>
  <si>
    <t>مبلغ شناسایی شده بابت قرارداد خرید و نگهداری اوراق بهادار</t>
  </si>
  <si>
    <t>نرخ اسمی</t>
  </si>
  <si>
    <t>میانگین نرخ بازده تا سررسید قراردادهای منعقده</t>
  </si>
  <si>
    <t>شرکت افق توسعه معادن خاورمیانه</t>
  </si>
  <si>
    <t>فروشنده</t>
  </si>
  <si>
    <t>هکشو 407</t>
  </si>
  <si>
    <t>-</t>
  </si>
  <si>
    <t>صندوق سرمایه‌گذاری اختصاصی بازارگردانی مفید</t>
  </si>
  <si>
    <t>صندوق­ سرمایه­گذاری اختصاصی بازارگردانی تحت مدیریت مدیر صندوق</t>
  </si>
  <si>
    <t>علاله1</t>
  </si>
  <si>
    <t>صعبید 69</t>
  </si>
  <si>
    <t>اهداف073</t>
  </si>
  <si>
    <t>شهرداری قم</t>
  </si>
  <si>
    <t>عدرپاد2</t>
  </si>
  <si>
    <t>اورند پیشرو052</t>
  </si>
  <si>
    <t>34/5</t>
  </si>
  <si>
    <t>طبیعت066</t>
  </si>
  <si>
    <t>طبیعت072</t>
  </si>
  <si>
    <t>عکرمان 4</t>
  </si>
  <si>
    <t>شرکت کرمان موتور</t>
  </si>
  <si>
    <t>هساپا411</t>
  </si>
  <si>
    <t>شرکت سولیکو کاله</t>
  </si>
  <si>
    <t>عکاله51</t>
  </si>
  <si>
    <t>تامین سرمایه کاردان</t>
  </si>
  <si>
    <t>سهیدرو 053</t>
  </si>
  <si>
    <t>38/2</t>
  </si>
  <si>
    <t>تامین سرمایه دماوند</t>
  </si>
  <si>
    <t>عغدیر21</t>
  </si>
  <si>
    <t>37/5</t>
  </si>
  <si>
    <t>صندوق سرمایه گذاری اختصاصی بازارگردانی الگوریتم سرآمد بازار</t>
  </si>
  <si>
    <t>سرو07</t>
  </si>
  <si>
    <t>39/25</t>
  </si>
  <si>
    <t>جلوگیری از نوسانات بازار</t>
  </si>
  <si>
    <t>از ابتدای سال مالی</t>
  </si>
  <si>
    <t>تا پایان ماه</t>
  </si>
  <si>
    <t>سرمایه‌گذاری در صندوق</t>
  </si>
  <si>
    <t>درآمد ناشی از تعهد پذیره نویسی</t>
  </si>
  <si>
    <t>سایر درآمد ها</t>
  </si>
  <si>
    <t>شرکت گروه صنعتی برنز</t>
  </si>
  <si>
    <t>مولد اعتبار شهر14040730</t>
  </si>
  <si>
    <t>صکشو 6031</t>
  </si>
  <si>
    <t>شرکت سرمایه گذاری صدر تامین</t>
  </si>
  <si>
    <t>هفملی 503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</si>
</sst>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-;\(#,##0\)"/>
    <numFmt numFmtId="165" formatCode="_(* #,##0.00_);_(* \(#,##0.00\);_(* &quot;-&quot;??_);_(@_)"/>
    <numFmt numFmtId="166" formatCode="#,##0.000000_-;\(#,##0.000000\)"/>
  </numFmts>
  <fonts count="14" x14ac:knownFonts="1">
    <font>
      <sz val="11"/>
      <name val="Calibri"/>
    </font>
    <font>
      <sz val="11"/>
      <color theme="1"/>
      <name val="Arial"/>
      <family val="2"/>
      <charset val="178"/>
      <scheme val="minor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2"/>
      <color theme="1"/>
      <name val="B Nazanin"/>
      <charset val="178"/>
    </font>
    <font>
      <b/>
      <sz val="11"/>
      <name val="B Titr"/>
      <charset val="178"/>
    </font>
    <font>
      <b/>
      <sz val="9"/>
      <color theme="1"/>
      <name val="B Mitra"/>
      <charset val="178"/>
    </font>
    <font>
      <sz val="11"/>
      <color theme="1"/>
      <name val="B Mitra"/>
      <charset val="178"/>
    </font>
    <font>
      <sz val="9"/>
      <color theme="1"/>
      <name val="B Mitra"/>
      <charset val="178"/>
    </font>
    <font>
      <u/>
      <sz val="11"/>
      <color theme="10"/>
      <name val="Calibri"/>
      <family val="2"/>
    </font>
    <font>
      <b/>
      <sz val="14"/>
      <name val="B Nazanin"/>
      <charset val="178"/>
    </font>
    <font>
      <b/>
      <sz val="10"/>
      <color rgb="FF000000"/>
      <name val="IRANSans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9" fontId="5" fillId="0" borderId="0" applyFont="0" applyFill="0" applyBorder="0" applyAlignment="0" applyProtection="0"/>
    <xf numFmtId="0" fontId="1" fillId="0" borderId="0"/>
    <xf numFmtId="165" fontId="5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38">
    <xf numFmtId="0" fontId="0" fillId="0" borderId="0" xfId="0"/>
    <xf numFmtId="164" fontId="11" fillId="0" borderId="0" xfId="4" applyNumberFormat="1" applyFill="1" applyAlignment="1">
      <alignment horizontal="center"/>
    </xf>
    <xf numFmtId="164" fontId="11" fillId="0" borderId="0" xfId="4" applyNumberFormat="1" applyFill="1" applyAlignment="1">
      <alignment horizontal="right" vertical="center"/>
    </xf>
    <xf numFmtId="164" fontId="4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0" fontId="2" fillId="0" borderId="0" xfId="1" applyNumberFormat="1" applyFont="1" applyFill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0" fontId="4" fillId="0" borderId="2" xfId="1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164" fontId="6" fillId="0" borderId="0" xfId="2" applyNumberFormat="1" applyFont="1" applyFill="1"/>
    <xf numFmtId="164" fontId="1" fillId="0" borderId="0" xfId="2" applyNumberFormat="1" applyFill="1"/>
    <xf numFmtId="164" fontId="8" fillId="0" borderId="3" xfId="2" applyNumberFormat="1" applyFont="1" applyFill="1" applyBorder="1" applyAlignment="1">
      <alignment horizontal="center" vertical="center" wrapText="1" readingOrder="2"/>
    </xf>
    <xf numFmtId="164" fontId="9" fillId="0" borderId="3" xfId="2" applyNumberFormat="1" applyFont="1" applyFill="1" applyBorder="1" applyAlignment="1">
      <alignment horizontal="center" vertical="center" wrapText="1" readingOrder="2"/>
    </xf>
    <xf numFmtId="164" fontId="10" fillId="0" borderId="3" xfId="2" applyNumberFormat="1" applyFont="1" applyFill="1" applyBorder="1" applyAlignment="1">
      <alignment horizontal="center" vertical="center" wrapText="1" readingOrder="2"/>
    </xf>
    <xf numFmtId="164" fontId="1" fillId="0" borderId="0" xfId="2" applyNumberFormat="1" applyFill="1" applyAlignment="1">
      <alignment horizontal="center"/>
    </xf>
    <xf numFmtId="10" fontId="4" fillId="0" borderId="0" xfId="1" applyNumberFormat="1" applyFont="1" applyFill="1" applyAlignment="1">
      <alignment horizontal="center" vertical="center"/>
    </xf>
    <xf numFmtId="164" fontId="13" fillId="0" borderId="0" xfId="0" applyNumberFormat="1" applyFont="1" applyFill="1"/>
    <xf numFmtId="164" fontId="12" fillId="0" borderId="7" xfId="0" applyNumberFormat="1" applyFont="1" applyFill="1" applyBorder="1" applyAlignment="1">
      <alignment horizontal="center" vertical="center"/>
    </xf>
    <xf numFmtId="166" fontId="2" fillId="0" borderId="0" xfId="0" applyNumberFormat="1" applyFont="1" applyFill="1" applyAlignment="1">
      <alignment horizontal="center" vertical="center"/>
    </xf>
    <xf numFmtId="164" fontId="9" fillId="0" borderId="3" xfId="3" applyNumberFormat="1" applyFont="1" applyFill="1" applyBorder="1" applyAlignment="1">
      <alignment horizontal="center" vertical="center" wrapText="1" readingOrder="2"/>
    </xf>
    <xf numFmtId="164" fontId="9" fillId="0" borderId="3" xfId="2" applyNumberFormat="1" applyFont="1" applyFill="1" applyBorder="1" applyAlignment="1">
      <alignment horizontal="center" vertical="center" readingOrder="2"/>
    </xf>
    <xf numFmtId="49" fontId="9" fillId="0" borderId="3" xfId="3" applyNumberFormat="1" applyFont="1" applyFill="1" applyBorder="1" applyAlignment="1">
      <alignment horizontal="center" vertical="center" wrapText="1" readingOrder="2"/>
    </xf>
    <xf numFmtId="164" fontId="9" fillId="0" borderId="3" xfId="2" applyNumberFormat="1" applyFont="1" applyBorder="1" applyAlignment="1">
      <alignment horizontal="center" vertical="center" wrapText="1" readingOrder="2"/>
    </xf>
    <xf numFmtId="164" fontId="10" fillId="0" borderId="3" xfId="2" applyNumberFormat="1" applyFont="1" applyBorder="1" applyAlignment="1">
      <alignment horizontal="center" vertical="center" wrapText="1" readingOrder="2"/>
    </xf>
    <xf numFmtId="164" fontId="1" fillId="0" borderId="0" xfId="2" applyNumberFormat="1" applyAlignment="1">
      <alignment horizontal="center"/>
    </xf>
    <xf numFmtId="164" fontId="3" fillId="0" borderId="1" xfId="0" applyNumberFormat="1" applyFont="1" applyFill="1" applyBorder="1" applyAlignment="1">
      <alignment horizontal="center" vertical="center"/>
    </xf>
    <xf numFmtId="10" fontId="3" fillId="0" borderId="1" xfId="1" applyNumberFormat="1" applyFont="1" applyFill="1" applyBorder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164" fontId="6" fillId="0" borderId="0" xfId="2" applyNumberFormat="1" applyFont="1" applyFill="1" applyAlignment="1">
      <alignment horizontal="center" vertical="center"/>
    </xf>
    <xf numFmtId="164" fontId="7" fillId="0" borderId="0" xfId="2" applyNumberFormat="1" applyFont="1" applyFill="1" applyAlignment="1">
      <alignment horizontal="right" vertical="center" readingOrder="2"/>
    </xf>
    <xf numFmtId="164" fontId="9" fillId="0" borderId="4" xfId="2" applyNumberFormat="1" applyFont="1" applyFill="1" applyBorder="1" applyAlignment="1">
      <alignment horizontal="center" vertical="center" wrapText="1" readingOrder="2"/>
    </xf>
    <xf numFmtId="164" fontId="9" fillId="0" borderId="5" xfId="2" applyNumberFormat="1" applyFont="1" applyFill="1" applyBorder="1" applyAlignment="1">
      <alignment horizontal="center" vertical="center" wrapText="1" readingOrder="2"/>
    </xf>
    <xf numFmtId="164" fontId="9" fillId="0" borderId="6" xfId="2" applyNumberFormat="1" applyFont="1" applyFill="1" applyBorder="1" applyAlignment="1">
      <alignment horizontal="center" vertical="center" wrapText="1" readingOrder="2"/>
    </xf>
    <xf numFmtId="164" fontId="10" fillId="0" borderId="4" xfId="2" applyNumberFormat="1" applyFont="1" applyFill="1" applyBorder="1" applyAlignment="1">
      <alignment horizontal="center" vertical="center" wrapText="1" readingOrder="2"/>
    </xf>
    <xf numFmtId="164" fontId="10" fillId="0" borderId="5" xfId="2" applyNumberFormat="1" applyFont="1" applyFill="1" applyBorder="1" applyAlignment="1">
      <alignment horizontal="center" vertical="center" wrapText="1" readingOrder="2"/>
    </xf>
    <xf numFmtId="164" fontId="10" fillId="0" borderId="6" xfId="2" applyNumberFormat="1" applyFont="1" applyFill="1" applyBorder="1" applyAlignment="1">
      <alignment horizontal="center" vertical="center" wrapText="1" readingOrder="2"/>
    </xf>
    <xf numFmtId="164" fontId="3" fillId="0" borderId="8" xfId="0" applyNumberFormat="1" applyFont="1" applyFill="1" applyBorder="1" applyAlignment="1">
      <alignment horizontal="center" vertical="center"/>
    </xf>
  </cellXfs>
  <cellStyles count="5">
    <cellStyle name="Comma 2" xfId="3" xr:uid="{E617D58A-5039-42FC-A4B1-BFBEE6D10CA7}"/>
    <cellStyle name="Hyperlink" xfId="4" builtinId="8"/>
    <cellStyle name="Normal" xfId="0" builtinId="0"/>
    <cellStyle name="Normal 2" xfId="2" xr:uid="{306A7A60-623E-42DF-8C13-69FA66FB370B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Y15"/>
  <sheetViews>
    <sheetView rightToLeft="1" topLeftCell="D1" workbookViewId="0">
      <selection activeCell="O11" sqref="O11"/>
    </sheetView>
  </sheetViews>
  <sheetFormatPr defaultRowHeight="18.75" x14ac:dyDescent="0.25"/>
  <cols>
    <col min="1" max="1" width="28.140625" style="4" customWidth="1"/>
    <col min="2" max="2" width="1" style="4" customWidth="1"/>
    <col min="3" max="3" width="21" style="4" customWidth="1"/>
    <col min="4" max="4" width="1" style="4" customWidth="1"/>
    <col min="5" max="5" width="23" style="4" customWidth="1"/>
    <col min="6" max="6" width="1" style="4" customWidth="1"/>
    <col min="7" max="7" width="26" style="4" customWidth="1"/>
    <col min="8" max="8" width="1" style="4" customWidth="1"/>
    <col min="9" max="9" width="15" style="4" customWidth="1"/>
    <col min="10" max="10" width="1" style="4" customWidth="1"/>
    <col min="11" max="11" width="22" style="4" customWidth="1"/>
    <col min="12" max="12" width="1" style="4" customWidth="1"/>
    <col min="13" max="13" width="20" style="4" customWidth="1"/>
    <col min="14" max="14" width="1" style="4" customWidth="1"/>
    <col min="15" max="15" width="26" style="4" customWidth="1"/>
    <col min="16" max="16" width="1" style="4" customWidth="1"/>
    <col min="17" max="17" width="21" style="4" customWidth="1"/>
    <col min="18" max="18" width="1" style="4" customWidth="1"/>
    <col min="19" max="19" width="16" style="4" customWidth="1"/>
    <col min="20" max="20" width="1" style="4" customWidth="1"/>
    <col min="21" max="21" width="23" style="4" customWidth="1"/>
    <col min="22" max="22" width="1" style="4" customWidth="1"/>
    <col min="23" max="23" width="26" style="4" customWidth="1"/>
    <col min="24" max="24" width="1" style="4" customWidth="1"/>
    <col min="25" max="25" width="32" style="5" customWidth="1"/>
    <col min="26" max="26" width="1" style="4" customWidth="1"/>
    <col min="27" max="27" width="9.140625" style="4" customWidth="1"/>
    <col min="28" max="16384" width="9.140625" style="4"/>
  </cols>
  <sheetData>
    <row r="2" spans="1:25" ht="26.25" x14ac:dyDescent="0.25">
      <c r="A2" s="28" t="s">
        <v>0</v>
      </c>
      <c r="B2" s="28" t="s">
        <v>0</v>
      </c>
      <c r="C2" s="28" t="s">
        <v>0</v>
      </c>
      <c r="D2" s="28" t="s">
        <v>0</v>
      </c>
      <c r="E2" s="28" t="s">
        <v>0</v>
      </c>
      <c r="F2" s="28" t="s">
        <v>0</v>
      </c>
      <c r="G2" s="28" t="s">
        <v>0</v>
      </c>
      <c r="H2" s="28" t="s">
        <v>0</v>
      </c>
      <c r="I2" s="28" t="s">
        <v>0</v>
      </c>
      <c r="J2" s="28" t="s">
        <v>0</v>
      </c>
      <c r="K2" s="28" t="s">
        <v>0</v>
      </c>
      <c r="L2" s="28" t="s">
        <v>0</v>
      </c>
      <c r="M2" s="28" t="s">
        <v>0</v>
      </c>
      <c r="N2" s="28" t="s">
        <v>0</v>
      </c>
      <c r="O2" s="28" t="s">
        <v>0</v>
      </c>
      <c r="P2" s="28" t="s">
        <v>0</v>
      </c>
      <c r="Q2" s="28" t="s">
        <v>0</v>
      </c>
      <c r="R2" s="28" t="s">
        <v>0</v>
      </c>
      <c r="S2" s="28" t="s">
        <v>0</v>
      </c>
      <c r="T2" s="28" t="s">
        <v>0</v>
      </c>
      <c r="U2" s="28" t="s">
        <v>0</v>
      </c>
      <c r="V2" s="28" t="s">
        <v>0</v>
      </c>
      <c r="W2" s="28" t="s">
        <v>0</v>
      </c>
      <c r="X2" s="28" t="s">
        <v>0</v>
      </c>
      <c r="Y2" s="28" t="s">
        <v>0</v>
      </c>
    </row>
    <row r="3" spans="1:25" ht="26.25" x14ac:dyDescent="0.25">
      <c r="A3" s="28" t="s">
        <v>1</v>
      </c>
      <c r="B3" s="28" t="s">
        <v>1</v>
      </c>
      <c r="C3" s="28" t="s">
        <v>1</v>
      </c>
      <c r="D3" s="28" t="s">
        <v>1</v>
      </c>
      <c r="E3" s="28" t="s">
        <v>1</v>
      </c>
      <c r="F3" s="28" t="s">
        <v>1</v>
      </c>
      <c r="G3" s="28" t="s">
        <v>1</v>
      </c>
      <c r="H3" s="28" t="s">
        <v>1</v>
      </c>
      <c r="I3" s="28" t="s">
        <v>1</v>
      </c>
      <c r="J3" s="28" t="s">
        <v>1</v>
      </c>
      <c r="K3" s="28" t="s">
        <v>1</v>
      </c>
      <c r="L3" s="28" t="s">
        <v>1</v>
      </c>
      <c r="M3" s="28" t="s">
        <v>1</v>
      </c>
      <c r="N3" s="28" t="s">
        <v>1</v>
      </c>
      <c r="O3" s="28" t="s">
        <v>1</v>
      </c>
      <c r="P3" s="28" t="s">
        <v>1</v>
      </c>
      <c r="Q3" s="28" t="s">
        <v>1</v>
      </c>
      <c r="R3" s="28" t="s">
        <v>1</v>
      </c>
      <c r="S3" s="28" t="s">
        <v>1</v>
      </c>
      <c r="T3" s="28" t="s">
        <v>1</v>
      </c>
      <c r="U3" s="28" t="s">
        <v>1</v>
      </c>
      <c r="V3" s="28" t="s">
        <v>1</v>
      </c>
      <c r="W3" s="28" t="s">
        <v>1</v>
      </c>
      <c r="X3" s="28" t="s">
        <v>1</v>
      </c>
      <c r="Y3" s="28" t="s">
        <v>1</v>
      </c>
    </row>
    <row r="4" spans="1:25" ht="26.25" x14ac:dyDescent="0.25">
      <c r="A4" s="28" t="s">
        <v>2</v>
      </c>
      <c r="B4" s="28" t="s">
        <v>2</v>
      </c>
      <c r="C4" s="28" t="s">
        <v>2</v>
      </c>
      <c r="D4" s="28" t="s">
        <v>2</v>
      </c>
      <c r="E4" s="28" t="s">
        <v>2</v>
      </c>
      <c r="F4" s="28" t="s">
        <v>2</v>
      </c>
      <c r="G4" s="28" t="s">
        <v>2</v>
      </c>
      <c r="H4" s="28" t="s">
        <v>2</v>
      </c>
      <c r="I4" s="28" t="s">
        <v>2</v>
      </c>
      <c r="J4" s="28" t="s">
        <v>2</v>
      </c>
      <c r="K4" s="28" t="s">
        <v>2</v>
      </c>
      <c r="L4" s="28" t="s">
        <v>2</v>
      </c>
      <c r="M4" s="28" t="s">
        <v>2</v>
      </c>
      <c r="N4" s="28" t="s">
        <v>2</v>
      </c>
      <c r="O4" s="28" t="s">
        <v>2</v>
      </c>
      <c r="P4" s="28" t="s">
        <v>2</v>
      </c>
      <c r="Q4" s="28" t="s">
        <v>2</v>
      </c>
      <c r="R4" s="28" t="s">
        <v>2</v>
      </c>
      <c r="S4" s="28" t="s">
        <v>2</v>
      </c>
      <c r="T4" s="28" t="s">
        <v>2</v>
      </c>
      <c r="U4" s="28" t="s">
        <v>2</v>
      </c>
      <c r="V4" s="28" t="s">
        <v>2</v>
      </c>
      <c r="W4" s="28" t="s">
        <v>2</v>
      </c>
      <c r="X4" s="28" t="s">
        <v>2</v>
      </c>
      <c r="Y4" s="28" t="s">
        <v>2</v>
      </c>
    </row>
    <row r="6" spans="1:25" ht="26.25" x14ac:dyDescent="0.25">
      <c r="A6" s="26" t="s">
        <v>3</v>
      </c>
      <c r="C6" s="26" t="s">
        <v>4</v>
      </c>
      <c r="D6" s="26" t="s">
        <v>4</v>
      </c>
      <c r="E6" s="26" t="s">
        <v>4</v>
      </c>
      <c r="F6" s="26" t="s">
        <v>4</v>
      </c>
      <c r="G6" s="26" t="s">
        <v>4</v>
      </c>
      <c r="I6" s="26" t="s">
        <v>5</v>
      </c>
      <c r="J6" s="26" t="s">
        <v>5</v>
      </c>
      <c r="K6" s="26" t="s">
        <v>5</v>
      </c>
      <c r="L6" s="26" t="s">
        <v>5</v>
      </c>
      <c r="M6" s="26" t="s">
        <v>5</v>
      </c>
      <c r="N6" s="26" t="s">
        <v>5</v>
      </c>
      <c r="O6" s="26" t="s">
        <v>5</v>
      </c>
      <c r="Q6" s="26" t="s">
        <v>6</v>
      </c>
      <c r="R6" s="26" t="s">
        <v>6</v>
      </c>
      <c r="S6" s="26" t="s">
        <v>6</v>
      </c>
      <c r="T6" s="26" t="s">
        <v>6</v>
      </c>
      <c r="U6" s="26" t="s">
        <v>6</v>
      </c>
      <c r="V6" s="26" t="s">
        <v>6</v>
      </c>
      <c r="W6" s="26" t="s">
        <v>6</v>
      </c>
      <c r="X6" s="26" t="s">
        <v>6</v>
      </c>
      <c r="Y6" s="26" t="s">
        <v>6</v>
      </c>
    </row>
    <row r="7" spans="1:25" ht="26.25" x14ac:dyDescent="0.25">
      <c r="A7" s="26" t="s">
        <v>3</v>
      </c>
      <c r="C7" s="26" t="s">
        <v>7</v>
      </c>
      <c r="E7" s="26" t="s">
        <v>8</v>
      </c>
      <c r="G7" s="26" t="s">
        <v>9</v>
      </c>
      <c r="I7" s="26" t="s">
        <v>10</v>
      </c>
      <c r="J7" s="26" t="s">
        <v>10</v>
      </c>
      <c r="K7" s="26" t="s">
        <v>10</v>
      </c>
      <c r="M7" s="26" t="s">
        <v>11</v>
      </c>
      <c r="N7" s="26" t="s">
        <v>11</v>
      </c>
      <c r="O7" s="26" t="s">
        <v>11</v>
      </c>
      <c r="Q7" s="26" t="s">
        <v>7</v>
      </c>
      <c r="S7" s="26" t="s">
        <v>12</v>
      </c>
      <c r="U7" s="26" t="s">
        <v>8</v>
      </c>
      <c r="W7" s="26" t="s">
        <v>9</v>
      </c>
      <c r="Y7" s="27" t="s">
        <v>13</v>
      </c>
    </row>
    <row r="8" spans="1:25" ht="26.25" x14ac:dyDescent="0.25">
      <c r="A8" s="26" t="s">
        <v>3</v>
      </c>
      <c r="C8" s="26" t="s">
        <v>7</v>
      </c>
      <c r="E8" s="26" t="s">
        <v>8</v>
      </c>
      <c r="G8" s="26" t="s">
        <v>9</v>
      </c>
      <c r="I8" s="26" t="s">
        <v>7</v>
      </c>
      <c r="K8" s="26" t="s">
        <v>8</v>
      </c>
      <c r="M8" s="26" t="s">
        <v>7</v>
      </c>
      <c r="O8" s="26" t="s">
        <v>14</v>
      </c>
      <c r="Q8" s="26" t="s">
        <v>7</v>
      </c>
      <c r="S8" s="26" t="s">
        <v>12</v>
      </c>
      <c r="U8" s="26" t="s">
        <v>8</v>
      </c>
      <c r="W8" s="26" t="s">
        <v>9</v>
      </c>
      <c r="Y8" s="27" t="s">
        <v>13</v>
      </c>
    </row>
    <row r="9" spans="1:25" ht="21" x14ac:dyDescent="0.25">
      <c r="A9" s="3" t="s">
        <v>15</v>
      </c>
      <c r="C9" s="4">
        <v>27000000</v>
      </c>
      <c r="E9" s="4">
        <v>117118349819</v>
      </c>
      <c r="G9" s="4">
        <v>126024479802</v>
      </c>
      <c r="I9" s="4">
        <v>0</v>
      </c>
      <c r="K9" s="4">
        <v>0</v>
      </c>
      <c r="M9" s="4">
        <v>0</v>
      </c>
      <c r="O9" s="4">
        <v>0</v>
      </c>
      <c r="Q9" s="4">
        <v>27000000</v>
      </c>
      <c r="S9" s="4">
        <v>4754</v>
      </c>
      <c r="U9" s="4">
        <v>117118349819</v>
      </c>
      <c r="W9" s="4">
        <v>127662556356</v>
      </c>
      <c r="Y9" s="5">
        <v>5.7241098698051303E-4</v>
      </c>
    </row>
    <row r="10" spans="1:25" ht="21" x14ac:dyDescent="0.25">
      <c r="A10" s="3" t="s">
        <v>16</v>
      </c>
      <c r="C10" s="4">
        <v>19342254481</v>
      </c>
      <c r="E10" s="4">
        <v>7001085160694</v>
      </c>
      <c r="G10" s="4">
        <v>7675745800342.5498</v>
      </c>
      <c r="I10" s="4">
        <v>0</v>
      </c>
      <c r="K10" s="4">
        <v>0</v>
      </c>
      <c r="M10" s="4">
        <v>0</v>
      </c>
      <c r="O10" s="4">
        <v>0</v>
      </c>
      <c r="Q10" s="4">
        <v>19342254481</v>
      </c>
      <c r="S10" s="4">
        <v>408</v>
      </c>
      <c r="U10" s="4">
        <v>7001085160694</v>
      </c>
      <c r="W10" s="4">
        <v>7848882923658.5498</v>
      </c>
      <c r="Y10" s="5">
        <v>3.5192674729912922E-2</v>
      </c>
    </row>
    <row r="11" spans="1:25" ht="21" x14ac:dyDescent="0.25">
      <c r="A11" s="3" t="s">
        <v>21</v>
      </c>
      <c r="C11" s="4">
        <v>540123452</v>
      </c>
      <c r="E11" s="4">
        <v>2000602897070</v>
      </c>
      <c r="G11" s="4">
        <v>2402882463412.0898</v>
      </c>
      <c r="I11" s="4">
        <v>0</v>
      </c>
      <c r="K11" s="4">
        <v>0</v>
      </c>
      <c r="M11" s="4">
        <v>0</v>
      </c>
      <c r="O11" s="4">
        <v>0</v>
      </c>
      <c r="Q11" s="4">
        <v>540123452</v>
      </c>
      <c r="S11" s="4">
        <v>4573</v>
      </c>
      <c r="U11" s="4">
        <v>2000602897070</v>
      </c>
      <c r="W11" s="4">
        <v>2456602169725.79</v>
      </c>
      <c r="Y11" s="5">
        <v>1.1014866948691804E-2</v>
      </c>
    </row>
    <row r="12" spans="1:25" ht="21" x14ac:dyDescent="0.25">
      <c r="A12" s="3" t="s">
        <v>22</v>
      </c>
      <c r="C12" s="4">
        <v>66800000</v>
      </c>
      <c r="E12" s="4">
        <v>99638032598</v>
      </c>
      <c r="G12" s="4">
        <v>84177044319.199997</v>
      </c>
      <c r="I12" s="4">
        <v>0</v>
      </c>
      <c r="K12" s="4">
        <v>0</v>
      </c>
      <c r="M12" s="4">
        <v>0</v>
      </c>
      <c r="O12" s="4">
        <v>0</v>
      </c>
      <c r="Q12" s="4">
        <v>66800000</v>
      </c>
      <c r="S12" s="4">
        <v>1044</v>
      </c>
      <c r="U12" s="4">
        <v>99638032598</v>
      </c>
      <c r="W12" s="4">
        <v>69361353014.399994</v>
      </c>
      <c r="Y12" s="5">
        <v>3.1100113980610006E-4</v>
      </c>
    </row>
    <row r="13" spans="1:25" ht="21" x14ac:dyDescent="0.25">
      <c r="A13" s="3" t="s">
        <v>23</v>
      </c>
      <c r="C13" s="4">
        <v>494909488</v>
      </c>
      <c r="E13" s="4">
        <v>2500600120140</v>
      </c>
      <c r="G13" s="4">
        <v>2885440936925.7202</v>
      </c>
      <c r="I13" s="4">
        <v>0</v>
      </c>
      <c r="K13" s="4">
        <v>0</v>
      </c>
      <c r="M13" s="4">
        <v>0</v>
      </c>
      <c r="O13" s="4">
        <v>0</v>
      </c>
      <c r="Q13" s="4">
        <v>494909488</v>
      </c>
      <c r="S13" s="4">
        <v>5995</v>
      </c>
      <c r="U13" s="4">
        <v>2500600120140</v>
      </c>
      <c r="W13" s="4">
        <v>2950907270022.1299</v>
      </c>
      <c r="Y13" s="5">
        <v>1.3231222929697752E-2</v>
      </c>
    </row>
    <row r="14" spans="1:25" ht="21" x14ac:dyDescent="0.25">
      <c r="A14" s="3" t="s">
        <v>24</v>
      </c>
      <c r="C14" s="4">
        <v>0</v>
      </c>
      <c r="E14" s="4">
        <v>0</v>
      </c>
      <c r="G14" s="4">
        <v>0</v>
      </c>
      <c r="I14" s="4">
        <v>80603</v>
      </c>
      <c r="K14" s="4">
        <v>82314329340</v>
      </c>
      <c r="M14" s="4">
        <v>-80603</v>
      </c>
      <c r="O14" s="4">
        <v>82314355572</v>
      </c>
      <c r="Q14" s="4">
        <v>0</v>
      </c>
      <c r="S14" s="4">
        <v>0</v>
      </c>
      <c r="U14" s="4">
        <v>0</v>
      </c>
      <c r="W14" s="4">
        <v>0</v>
      </c>
      <c r="Y14" s="5">
        <v>0</v>
      </c>
    </row>
    <row r="15" spans="1:25" s="3" customFormat="1" ht="21" x14ac:dyDescent="0.25">
      <c r="A15" s="3" t="s">
        <v>25</v>
      </c>
      <c r="C15" s="3" t="s">
        <v>25</v>
      </c>
      <c r="E15" s="6">
        <f>SUM(E9:E14)</f>
        <v>11719044560321</v>
      </c>
      <c r="G15" s="6">
        <f>SUM(G9:G14)</f>
        <v>13174270724801.561</v>
      </c>
      <c r="I15" s="3" t="s">
        <v>25</v>
      </c>
      <c r="K15" s="6">
        <f>SUM(K9:K14)</f>
        <v>82314329340</v>
      </c>
      <c r="M15" s="3" t="s">
        <v>25</v>
      </c>
      <c r="O15" s="6">
        <f>SUM(O9:O14)</f>
        <v>82314355572</v>
      </c>
      <c r="Q15" s="3" t="s">
        <v>25</v>
      </c>
      <c r="S15" s="3" t="s">
        <v>25</v>
      </c>
      <c r="U15" s="6">
        <f>SUM(U9:U14)</f>
        <v>11719044560321</v>
      </c>
      <c r="W15" s="6">
        <f>SUM(W9:W14)</f>
        <v>13453416272776.871</v>
      </c>
      <c r="Y15" s="7">
        <f>SUM(Y9:Y14)</f>
        <v>6.0322176735089092E-2</v>
      </c>
    </row>
  </sheetData>
  <mergeCells count="21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/>
  <dimension ref="A2:Q62"/>
  <sheetViews>
    <sheetView rightToLeft="1" workbookViewId="0">
      <selection activeCell="D1" sqref="A1:XFD1048576"/>
    </sheetView>
  </sheetViews>
  <sheetFormatPr defaultRowHeight="18.75" x14ac:dyDescent="0.25"/>
  <cols>
    <col min="1" max="1" width="29.42578125" style="4" customWidth="1"/>
    <col min="2" max="2" width="1" style="4" customWidth="1"/>
    <col min="3" max="3" width="22" style="4" customWidth="1"/>
    <col min="4" max="4" width="1" style="4" customWidth="1"/>
    <col min="5" max="5" width="23" style="4" customWidth="1"/>
    <col min="6" max="6" width="1" style="4" customWidth="1"/>
    <col min="7" max="7" width="22" style="4" customWidth="1"/>
    <col min="8" max="8" width="1" style="4" customWidth="1"/>
    <col min="9" max="9" width="22" style="4" customWidth="1"/>
    <col min="10" max="10" width="1" style="4" customWidth="1"/>
    <col min="11" max="11" width="22" style="4" customWidth="1"/>
    <col min="12" max="12" width="1" style="4" customWidth="1"/>
    <col min="13" max="13" width="23" style="4" customWidth="1"/>
    <col min="14" max="14" width="1" style="4" customWidth="1"/>
    <col min="15" max="15" width="22" style="4" customWidth="1"/>
    <col min="16" max="16" width="1" style="4" customWidth="1"/>
    <col min="17" max="17" width="22" style="4" customWidth="1"/>
    <col min="18" max="18" width="1" style="4" customWidth="1"/>
    <col min="19" max="19" width="9.140625" style="4" customWidth="1"/>
    <col min="20" max="16384" width="9.140625" style="4"/>
  </cols>
  <sheetData>
    <row r="2" spans="1:17" ht="26.25" x14ac:dyDescent="0.25">
      <c r="A2" s="28" t="s">
        <v>0</v>
      </c>
      <c r="B2" s="28" t="s">
        <v>0</v>
      </c>
      <c r="C2" s="28" t="s">
        <v>0</v>
      </c>
      <c r="D2" s="28" t="s">
        <v>0</v>
      </c>
      <c r="E2" s="28" t="s">
        <v>0</v>
      </c>
      <c r="F2" s="28" t="s">
        <v>0</v>
      </c>
      <c r="G2" s="28" t="s">
        <v>0</v>
      </c>
      <c r="H2" s="28" t="s">
        <v>0</v>
      </c>
      <c r="I2" s="28" t="s">
        <v>0</v>
      </c>
      <c r="J2" s="28" t="s">
        <v>0</v>
      </c>
      <c r="K2" s="28" t="s">
        <v>0</v>
      </c>
      <c r="L2" s="28" t="s">
        <v>0</v>
      </c>
      <c r="M2" s="28" t="s">
        <v>0</v>
      </c>
      <c r="N2" s="28" t="s">
        <v>0</v>
      </c>
      <c r="O2" s="28" t="s">
        <v>0</v>
      </c>
      <c r="P2" s="28" t="s">
        <v>0</v>
      </c>
      <c r="Q2" s="28" t="s">
        <v>0</v>
      </c>
    </row>
    <row r="3" spans="1:17" ht="26.25" x14ac:dyDescent="0.25">
      <c r="A3" s="28" t="s">
        <v>157</v>
      </c>
      <c r="B3" s="28" t="s">
        <v>157</v>
      </c>
      <c r="C3" s="28" t="s">
        <v>157</v>
      </c>
      <c r="D3" s="28" t="s">
        <v>157</v>
      </c>
      <c r="E3" s="28" t="s">
        <v>157</v>
      </c>
      <c r="F3" s="28" t="s">
        <v>157</v>
      </c>
      <c r="G3" s="28" t="s">
        <v>157</v>
      </c>
      <c r="H3" s="28" t="s">
        <v>157</v>
      </c>
      <c r="I3" s="28" t="s">
        <v>157</v>
      </c>
      <c r="J3" s="28" t="s">
        <v>157</v>
      </c>
      <c r="K3" s="28" t="s">
        <v>157</v>
      </c>
      <c r="L3" s="28" t="s">
        <v>157</v>
      </c>
      <c r="M3" s="28" t="s">
        <v>157</v>
      </c>
      <c r="N3" s="28" t="s">
        <v>157</v>
      </c>
      <c r="O3" s="28" t="s">
        <v>157</v>
      </c>
      <c r="P3" s="28" t="s">
        <v>157</v>
      </c>
      <c r="Q3" s="28" t="s">
        <v>157</v>
      </c>
    </row>
    <row r="4" spans="1:17" ht="26.25" x14ac:dyDescent="0.25">
      <c r="A4" s="28" t="s">
        <v>2</v>
      </c>
      <c r="B4" s="28" t="s">
        <v>2</v>
      </c>
      <c r="C4" s="28" t="s">
        <v>2</v>
      </c>
      <c r="D4" s="28" t="s">
        <v>2</v>
      </c>
      <c r="E4" s="28" t="s">
        <v>2</v>
      </c>
      <c r="F4" s="28" t="s">
        <v>2</v>
      </c>
      <c r="G4" s="28" t="s">
        <v>2</v>
      </c>
      <c r="H4" s="28" t="s">
        <v>2</v>
      </c>
      <c r="I4" s="28" t="s">
        <v>2</v>
      </c>
      <c r="J4" s="28" t="s">
        <v>2</v>
      </c>
      <c r="K4" s="28" t="s">
        <v>2</v>
      </c>
      <c r="L4" s="28" t="s">
        <v>2</v>
      </c>
      <c r="M4" s="28" t="s">
        <v>2</v>
      </c>
      <c r="N4" s="28" t="s">
        <v>2</v>
      </c>
      <c r="O4" s="28" t="s">
        <v>2</v>
      </c>
      <c r="P4" s="28" t="s">
        <v>2</v>
      </c>
      <c r="Q4" s="28" t="s">
        <v>2</v>
      </c>
    </row>
    <row r="6" spans="1:17" ht="26.25" x14ac:dyDescent="0.25">
      <c r="A6" s="26" t="s">
        <v>161</v>
      </c>
      <c r="C6" s="26" t="s">
        <v>159</v>
      </c>
      <c r="D6" s="26" t="s">
        <v>159</v>
      </c>
      <c r="E6" s="26" t="s">
        <v>159</v>
      </c>
      <c r="F6" s="26" t="s">
        <v>159</v>
      </c>
      <c r="G6" s="26" t="s">
        <v>159</v>
      </c>
      <c r="H6" s="26" t="s">
        <v>159</v>
      </c>
      <c r="I6" s="26" t="s">
        <v>159</v>
      </c>
      <c r="K6" s="26" t="s">
        <v>160</v>
      </c>
      <c r="L6" s="26" t="s">
        <v>160</v>
      </c>
      <c r="M6" s="26" t="s">
        <v>160</v>
      </c>
      <c r="N6" s="26" t="s">
        <v>160</v>
      </c>
      <c r="O6" s="26" t="s">
        <v>160</v>
      </c>
      <c r="P6" s="26" t="s">
        <v>160</v>
      </c>
      <c r="Q6" s="26" t="s">
        <v>160</v>
      </c>
    </row>
    <row r="7" spans="1:17" ht="26.25" x14ac:dyDescent="0.25">
      <c r="A7" s="26" t="s">
        <v>161</v>
      </c>
      <c r="C7" s="26" t="s">
        <v>180</v>
      </c>
      <c r="E7" s="26" t="s">
        <v>177</v>
      </c>
      <c r="G7" s="26" t="s">
        <v>178</v>
      </c>
      <c r="I7" s="26" t="s">
        <v>181</v>
      </c>
      <c r="K7" s="26" t="s">
        <v>180</v>
      </c>
      <c r="M7" s="26" t="s">
        <v>177</v>
      </c>
      <c r="O7" s="26" t="s">
        <v>178</v>
      </c>
      <c r="Q7" s="26" t="s">
        <v>181</v>
      </c>
    </row>
    <row r="8" spans="1:17" ht="21" x14ac:dyDescent="0.25">
      <c r="A8" s="3" t="s">
        <v>80</v>
      </c>
      <c r="C8" s="4">
        <v>305119913</v>
      </c>
      <c r="E8" s="4">
        <v>0</v>
      </c>
      <c r="G8" s="4">
        <v>3523096921</v>
      </c>
      <c r="I8" s="4">
        <f>+G8+E8+C8</f>
        <v>3828216834</v>
      </c>
      <c r="K8" s="4">
        <v>1465995850</v>
      </c>
      <c r="M8" s="4">
        <v>0</v>
      </c>
      <c r="O8" s="4">
        <v>3523096921</v>
      </c>
      <c r="Q8" s="4">
        <f>+O8+M8+K8</f>
        <v>4989092771</v>
      </c>
    </row>
    <row r="9" spans="1:17" ht="21" x14ac:dyDescent="0.25">
      <c r="A9" s="3" t="s">
        <v>81</v>
      </c>
      <c r="C9" s="4">
        <v>86816328247</v>
      </c>
      <c r="E9" s="4">
        <v>654158366619</v>
      </c>
      <c r="G9" s="4">
        <v>213179061394</v>
      </c>
      <c r="I9" s="4">
        <f t="shared" ref="I9:I61" si="0">+G9+E9+C9</f>
        <v>954153756260</v>
      </c>
      <c r="K9" s="4">
        <v>235132512867</v>
      </c>
      <c r="M9" s="4">
        <v>288126408684</v>
      </c>
      <c r="O9" s="4">
        <v>213179061394</v>
      </c>
      <c r="Q9" s="4">
        <f t="shared" ref="Q9:Q61" si="1">+O9+M9+K9</f>
        <v>736437982945</v>
      </c>
    </row>
    <row r="10" spans="1:17" ht="21" x14ac:dyDescent="0.25">
      <c r="A10" s="3" t="s">
        <v>70</v>
      </c>
      <c r="C10" s="4">
        <v>46278337150</v>
      </c>
      <c r="E10" s="4">
        <v>0</v>
      </c>
      <c r="G10" s="4">
        <v>0</v>
      </c>
      <c r="I10" s="4">
        <f t="shared" si="0"/>
        <v>46278337150</v>
      </c>
      <c r="K10" s="4">
        <v>80894032698</v>
      </c>
      <c r="M10" s="4">
        <v>-182237500</v>
      </c>
      <c r="O10" s="4">
        <v>-762500</v>
      </c>
      <c r="Q10" s="4">
        <f t="shared" si="1"/>
        <v>80711032698</v>
      </c>
    </row>
    <row r="11" spans="1:17" ht="21" x14ac:dyDescent="0.25">
      <c r="A11" s="3" t="s">
        <v>175</v>
      </c>
      <c r="C11" s="4">
        <v>0</v>
      </c>
      <c r="E11" s="4">
        <v>0</v>
      </c>
      <c r="G11" s="4">
        <v>0</v>
      </c>
      <c r="I11" s="4">
        <f t="shared" si="0"/>
        <v>0</v>
      </c>
      <c r="K11" s="4">
        <v>0</v>
      </c>
      <c r="M11" s="4">
        <v>0</v>
      </c>
      <c r="O11" s="4">
        <v>1649797124</v>
      </c>
      <c r="Q11" s="4">
        <f t="shared" si="1"/>
        <v>1649797124</v>
      </c>
    </row>
    <row r="12" spans="1:17" ht="21" x14ac:dyDescent="0.25">
      <c r="A12" s="3" t="s">
        <v>50</v>
      </c>
      <c r="C12" s="4">
        <v>1523098717</v>
      </c>
      <c r="E12" s="4">
        <v>824337140</v>
      </c>
      <c r="G12" s="4">
        <v>0</v>
      </c>
      <c r="I12" s="4">
        <f t="shared" si="0"/>
        <v>2347435857</v>
      </c>
      <c r="K12" s="4">
        <v>3071552031</v>
      </c>
      <c r="M12" s="4">
        <v>1595478336</v>
      </c>
      <c r="O12" s="4">
        <v>0</v>
      </c>
      <c r="Q12" s="4">
        <f t="shared" si="1"/>
        <v>4667030367</v>
      </c>
    </row>
    <row r="13" spans="1:17" ht="21" x14ac:dyDescent="0.25">
      <c r="A13" s="3" t="s">
        <v>66</v>
      </c>
      <c r="C13" s="4">
        <v>5467057536</v>
      </c>
      <c r="E13" s="4">
        <v>2171833875</v>
      </c>
      <c r="G13" s="4">
        <v>0</v>
      </c>
      <c r="I13" s="4">
        <f t="shared" si="0"/>
        <v>7638891411</v>
      </c>
      <c r="K13" s="4">
        <v>10778367989</v>
      </c>
      <c r="M13" s="4">
        <v>4333952621</v>
      </c>
      <c r="O13" s="4">
        <v>0</v>
      </c>
      <c r="Q13" s="4">
        <f t="shared" si="1"/>
        <v>15112320610</v>
      </c>
    </row>
    <row r="14" spans="1:17" ht="21" x14ac:dyDescent="0.25">
      <c r="A14" s="3" t="s">
        <v>79</v>
      </c>
      <c r="C14" s="4">
        <v>46237561643</v>
      </c>
      <c r="E14" s="4">
        <v>0</v>
      </c>
      <c r="G14" s="4">
        <v>0</v>
      </c>
      <c r="I14" s="4">
        <f t="shared" si="0"/>
        <v>46237561643</v>
      </c>
      <c r="K14" s="4">
        <v>75104136986</v>
      </c>
      <c r="M14" s="4">
        <v>-183000000</v>
      </c>
      <c r="O14" s="4">
        <v>0</v>
      </c>
      <c r="Q14" s="4">
        <f t="shared" si="1"/>
        <v>74921136986</v>
      </c>
    </row>
    <row r="15" spans="1:17" ht="21" x14ac:dyDescent="0.25">
      <c r="A15" s="3" t="s">
        <v>93</v>
      </c>
      <c r="C15" s="4">
        <v>37601253847</v>
      </c>
      <c r="E15" s="4">
        <v>0</v>
      </c>
      <c r="G15" s="4">
        <v>0</v>
      </c>
      <c r="I15" s="4">
        <f t="shared" si="0"/>
        <v>37601253847</v>
      </c>
      <c r="K15" s="4">
        <v>77480188309</v>
      </c>
      <c r="M15" s="4">
        <v>0</v>
      </c>
      <c r="O15" s="4">
        <v>0</v>
      </c>
      <c r="Q15" s="4">
        <f t="shared" si="1"/>
        <v>77480188309</v>
      </c>
    </row>
    <row r="16" spans="1:17" ht="21" x14ac:dyDescent="0.25">
      <c r="A16" s="3" t="s">
        <v>92</v>
      </c>
      <c r="C16" s="4">
        <v>305394848360</v>
      </c>
      <c r="E16" s="4">
        <v>310757813310</v>
      </c>
      <c r="G16" s="4">
        <v>0</v>
      </c>
      <c r="I16" s="4">
        <f t="shared" si="0"/>
        <v>616152661670</v>
      </c>
      <c r="K16" s="4">
        <v>599314253934</v>
      </c>
      <c r="M16" s="4">
        <v>-207577220629</v>
      </c>
      <c r="O16" s="4">
        <v>0</v>
      </c>
      <c r="Q16" s="4">
        <f t="shared" si="1"/>
        <v>391737033305</v>
      </c>
    </row>
    <row r="17" spans="1:17" ht="21" x14ac:dyDescent="0.25">
      <c r="A17" s="3" t="s">
        <v>90</v>
      </c>
      <c r="C17" s="4">
        <v>122545304378</v>
      </c>
      <c r="E17" s="4">
        <v>-105340433378</v>
      </c>
      <c r="G17" s="4">
        <v>0</v>
      </c>
      <c r="I17" s="4">
        <f t="shared" si="0"/>
        <v>17204871000</v>
      </c>
      <c r="K17" s="4">
        <v>240524587161</v>
      </c>
      <c r="M17" s="4">
        <v>-98881021146</v>
      </c>
      <c r="O17" s="4">
        <v>0</v>
      </c>
      <c r="Q17" s="4">
        <f t="shared" si="1"/>
        <v>141643566015</v>
      </c>
    </row>
    <row r="18" spans="1:17" ht="21" x14ac:dyDescent="0.25">
      <c r="A18" s="3" t="s">
        <v>91</v>
      </c>
      <c r="C18" s="4">
        <v>30390166742</v>
      </c>
      <c r="E18" s="4">
        <v>-5258599001</v>
      </c>
      <c r="G18" s="4">
        <v>0</v>
      </c>
      <c r="I18" s="4">
        <f t="shared" si="0"/>
        <v>25131567741</v>
      </c>
      <c r="K18" s="4">
        <v>59647999883</v>
      </c>
      <c r="M18" s="4">
        <v>-3799210288</v>
      </c>
      <c r="O18" s="4">
        <v>0</v>
      </c>
      <c r="Q18" s="4">
        <f t="shared" si="1"/>
        <v>55848789595</v>
      </c>
    </row>
    <row r="19" spans="1:17" ht="21" x14ac:dyDescent="0.25">
      <c r="A19" s="3" t="s">
        <v>89</v>
      </c>
      <c r="C19" s="4">
        <v>160702230139</v>
      </c>
      <c r="E19" s="4">
        <v>-222151412102</v>
      </c>
      <c r="G19" s="4">
        <v>0</v>
      </c>
      <c r="I19" s="4">
        <f t="shared" si="0"/>
        <v>-61449181963</v>
      </c>
      <c r="K19" s="4">
        <v>315488815090</v>
      </c>
      <c r="M19" s="4">
        <v>-122173145566</v>
      </c>
      <c r="O19" s="4">
        <v>0</v>
      </c>
      <c r="Q19" s="4">
        <f t="shared" si="1"/>
        <v>193315669524</v>
      </c>
    </row>
    <row r="20" spans="1:17" ht="21" x14ac:dyDescent="0.25">
      <c r="A20" s="3" t="s">
        <v>88</v>
      </c>
      <c r="C20" s="4">
        <v>37959655019</v>
      </c>
      <c r="E20" s="4">
        <v>-87245576172</v>
      </c>
      <c r="G20" s="4">
        <v>0</v>
      </c>
      <c r="I20" s="4">
        <f t="shared" si="0"/>
        <v>-49285921153</v>
      </c>
      <c r="K20" s="4">
        <v>82550719643</v>
      </c>
      <c r="M20" s="4">
        <v>-24291642256</v>
      </c>
      <c r="O20" s="4">
        <v>0</v>
      </c>
      <c r="Q20" s="4">
        <f t="shared" si="1"/>
        <v>58259077387</v>
      </c>
    </row>
    <row r="21" spans="1:17" ht="21" x14ac:dyDescent="0.25">
      <c r="A21" s="3" t="s">
        <v>95</v>
      </c>
      <c r="C21" s="4">
        <v>16737616736</v>
      </c>
      <c r="E21" s="4">
        <v>0</v>
      </c>
      <c r="G21" s="4">
        <v>0</v>
      </c>
      <c r="I21" s="4">
        <f t="shared" si="0"/>
        <v>16737616736</v>
      </c>
      <c r="K21" s="4">
        <v>34492818416</v>
      </c>
      <c r="M21" s="4">
        <v>0</v>
      </c>
      <c r="O21" s="4">
        <v>0</v>
      </c>
      <c r="Q21" s="4">
        <f t="shared" si="1"/>
        <v>34492818416</v>
      </c>
    </row>
    <row r="22" spans="1:17" ht="21" x14ac:dyDescent="0.25">
      <c r="A22" s="3" t="s">
        <v>78</v>
      </c>
      <c r="C22" s="4">
        <v>47389661003</v>
      </c>
      <c r="E22" s="4">
        <v>0</v>
      </c>
      <c r="G22" s="4">
        <v>0</v>
      </c>
      <c r="I22" s="4">
        <f t="shared" si="0"/>
        <v>47389661003</v>
      </c>
      <c r="K22" s="4">
        <v>96537157355</v>
      </c>
      <c r="M22" s="4">
        <v>0</v>
      </c>
      <c r="O22" s="4">
        <v>0</v>
      </c>
      <c r="Q22" s="4">
        <f t="shared" si="1"/>
        <v>96537157355</v>
      </c>
    </row>
    <row r="23" spans="1:17" ht="21" x14ac:dyDescent="0.25">
      <c r="A23" s="3" t="s">
        <v>69</v>
      </c>
      <c r="C23" s="4">
        <v>19407821037</v>
      </c>
      <c r="E23" s="4">
        <v>7198451076</v>
      </c>
      <c r="G23" s="4">
        <v>0</v>
      </c>
      <c r="I23" s="4">
        <f t="shared" si="0"/>
        <v>26606272113</v>
      </c>
      <c r="K23" s="4">
        <v>39302663933</v>
      </c>
      <c r="M23" s="4">
        <v>13932937533</v>
      </c>
      <c r="O23" s="4">
        <v>0</v>
      </c>
      <c r="Q23" s="4">
        <f t="shared" si="1"/>
        <v>53235601466</v>
      </c>
    </row>
    <row r="24" spans="1:17" ht="21" x14ac:dyDescent="0.25">
      <c r="A24" s="3" t="s">
        <v>86</v>
      </c>
      <c r="C24" s="4">
        <v>81768534836</v>
      </c>
      <c r="E24" s="4">
        <v>102344595629</v>
      </c>
      <c r="G24" s="4">
        <v>0</v>
      </c>
      <c r="I24" s="4">
        <f t="shared" si="0"/>
        <v>184113130465</v>
      </c>
      <c r="K24" s="4">
        <v>160442045765</v>
      </c>
      <c r="M24" s="4">
        <v>4189880497</v>
      </c>
      <c r="O24" s="4">
        <v>0</v>
      </c>
      <c r="Q24" s="4">
        <f t="shared" si="1"/>
        <v>164631926262</v>
      </c>
    </row>
    <row r="25" spans="1:17" ht="21" x14ac:dyDescent="0.25">
      <c r="A25" s="3" t="s">
        <v>87</v>
      </c>
      <c r="C25" s="4">
        <v>59830635246</v>
      </c>
      <c r="E25" s="4">
        <v>33555441202</v>
      </c>
      <c r="G25" s="4">
        <v>0</v>
      </c>
      <c r="I25" s="4">
        <f t="shared" si="0"/>
        <v>93386076448</v>
      </c>
      <c r="K25" s="4">
        <v>117396618852</v>
      </c>
      <c r="M25" s="4">
        <v>-2879780399</v>
      </c>
      <c r="O25" s="4">
        <v>0</v>
      </c>
      <c r="Q25" s="4">
        <f t="shared" si="1"/>
        <v>114516838453</v>
      </c>
    </row>
    <row r="26" spans="1:17" ht="21" x14ac:dyDescent="0.25">
      <c r="A26" s="3" t="s">
        <v>94</v>
      </c>
      <c r="C26" s="4">
        <v>8492443648</v>
      </c>
      <c r="E26" s="4">
        <v>3387341696</v>
      </c>
      <c r="G26" s="4">
        <v>0</v>
      </c>
      <c r="I26" s="4">
        <f t="shared" si="0"/>
        <v>11879785344</v>
      </c>
      <c r="K26" s="4">
        <v>17465873602</v>
      </c>
      <c r="M26" s="4">
        <v>6556450033</v>
      </c>
      <c r="O26" s="4">
        <v>0</v>
      </c>
      <c r="Q26" s="4">
        <f t="shared" si="1"/>
        <v>24022323635</v>
      </c>
    </row>
    <row r="27" spans="1:17" ht="21" x14ac:dyDescent="0.25">
      <c r="A27" s="3" t="s">
        <v>49</v>
      </c>
      <c r="C27" s="4">
        <v>28052459016</v>
      </c>
      <c r="E27" s="4">
        <v>0</v>
      </c>
      <c r="G27" s="4">
        <v>0</v>
      </c>
      <c r="I27" s="4">
        <f t="shared" si="0"/>
        <v>28052459016</v>
      </c>
      <c r="K27" s="4">
        <v>55017885244</v>
      </c>
      <c r="M27" s="4">
        <v>0</v>
      </c>
      <c r="O27" s="4">
        <v>0</v>
      </c>
      <c r="Q27" s="4">
        <f t="shared" si="1"/>
        <v>55017885244</v>
      </c>
    </row>
    <row r="28" spans="1:17" ht="21" x14ac:dyDescent="0.25">
      <c r="A28" s="3" t="s">
        <v>85</v>
      </c>
      <c r="C28" s="4">
        <v>20790776822</v>
      </c>
      <c r="E28" s="4">
        <v>-39330000858</v>
      </c>
      <c r="G28" s="4">
        <v>0</v>
      </c>
      <c r="I28" s="4">
        <f t="shared" si="0"/>
        <v>-18539224036</v>
      </c>
      <c r="K28" s="4">
        <v>40822544716</v>
      </c>
      <c r="M28" s="4">
        <v>-19694498180</v>
      </c>
      <c r="O28" s="4">
        <v>0</v>
      </c>
      <c r="Q28" s="4">
        <f t="shared" si="1"/>
        <v>21128046536</v>
      </c>
    </row>
    <row r="29" spans="1:17" ht="21" x14ac:dyDescent="0.25">
      <c r="A29" s="3" t="s">
        <v>73</v>
      </c>
      <c r="C29" s="4">
        <v>77403240082</v>
      </c>
      <c r="E29" s="4">
        <v>20158462800</v>
      </c>
      <c r="G29" s="4">
        <v>0</v>
      </c>
      <c r="I29" s="4">
        <f t="shared" si="0"/>
        <v>97561702882</v>
      </c>
      <c r="K29" s="4">
        <v>151430194227</v>
      </c>
      <c r="M29" s="4">
        <v>39015024877</v>
      </c>
      <c r="O29" s="4">
        <v>0</v>
      </c>
      <c r="Q29" s="4">
        <f t="shared" si="1"/>
        <v>190445219104</v>
      </c>
    </row>
    <row r="30" spans="1:17" ht="21" x14ac:dyDescent="0.25">
      <c r="A30" s="3" t="s">
        <v>68</v>
      </c>
      <c r="C30" s="4">
        <v>58871677800</v>
      </c>
      <c r="E30" s="4">
        <v>19627503289</v>
      </c>
      <c r="G30" s="4">
        <v>0</v>
      </c>
      <c r="I30" s="4">
        <f t="shared" si="0"/>
        <v>78499181089</v>
      </c>
      <c r="K30" s="4">
        <v>118263993374</v>
      </c>
      <c r="M30" s="4">
        <v>37986103339</v>
      </c>
      <c r="O30" s="4">
        <v>0</v>
      </c>
      <c r="Q30" s="4">
        <f t="shared" si="1"/>
        <v>156250096713</v>
      </c>
    </row>
    <row r="31" spans="1:17" ht="21" x14ac:dyDescent="0.25">
      <c r="A31" s="3" t="s">
        <v>77</v>
      </c>
      <c r="C31" s="4">
        <v>19797438525</v>
      </c>
      <c r="E31" s="4">
        <v>0</v>
      </c>
      <c r="G31" s="4">
        <v>0</v>
      </c>
      <c r="I31" s="4">
        <f t="shared" si="0"/>
        <v>19797438525</v>
      </c>
      <c r="K31" s="4">
        <v>38839993171</v>
      </c>
      <c r="M31" s="4">
        <v>0</v>
      </c>
      <c r="O31" s="4">
        <v>0</v>
      </c>
      <c r="Q31" s="4">
        <f t="shared" si="1"/>
        <v>38839993171</v>
      </c>
    </row>
    <row r="32" spans="1:17" ht="21" x14ac:dyDescent="0.25">
      <c r="A32" s="3" t="s">
        <v>84</v>
      </c>
      <c r="C32" s="4">
        <v>13482332754</v>
      </c>
      <c r="E32" s="4">
        <v>30568044009</v>
      </c>
      <c r="G32" s="4">
        <v>0</v>
      </c>
      <c r="I32" s="4">
        <f t="shared" si="0"/>
        <v>44050376763</v>
      </c>
      <c r="K32" s="4">
        <v>27133814319</v>
      </c>
      <c r="M32" s="4">
        <v>34942685417</v>
      </c>
      <c r="O32" s="4">
        <v>0</v>
      </c>
      <c r="Q32" s="4">
        <f t="shared" si="1"/>
        <v>62076499736</v>
      </c>
    </row>
    <row r="33" spans="1:17" ht="21" x14ac:dyDescent="0.25">
      <c r="A33" s="3" t="s">
        <v>72</v>
      </c>
      <c r="C33" s="4">
        <v>38620833335</v>
      </c>
      <c r="E33" s="4">
        <v>0</v>
      </c>
      <c r="G33" s="4">
        <v>0</v>
      </c>
      <c r="I33" s="4">
        <f t="shared" si="0"/>
        <v>38620833335</v>
      </c>
      <c r="K33" s="4">
        <v>76754282264</v>
      </c>
      <c r="M33" s="4">
        <v>0</v>
      </c>
      <c r="O33" s="4">
        <v>0</v>
      </c>
      <c r="Q33" s="4">
        <f t="shared" si="1"/>
        <v>76754282264</v>
      </c>
    </row>
    <row r="34" spans="1:17" ht="21" x14ac:dyDescent="0.25">
      <c r="A34" s="3" t="s">
        <v>83</v>
      </c>
      <c r="C34" s="4">
        <v>2619361442</v>
      </c>
      <c r="E34" s="4">
        <v>4996973952</v>
      </c>
      <c r="G34" s="4">
        <v>0</v>
      </c>
      <c r="I34" s="4">
        <f t="shared" si="0"/>
        <v>7616335394</v>
      </c>
      <c r="K34" s="4">
        <v>5145769781</v>
      </c>
      <c r="M34" s="4">
        <v>4996973952</v>
      </c>
      <c r="O34" s="4">
        <v>0</v>
      </c>
      <c r="Q34" s="4">
        <f t="shared" si="1"/>
        <v>10142743733</v>
      </c>
    </row>
    <row r="35" spans="1:17" ht="21" x14ac:dyDescent="0.25">
      <c r="A35" s="3" t="s">
        <v>82</v>
      </c>
      <c r="C35" s="4">
        <v>2436045585</v>
      </c>
      <c r="E35" s="4">
        <v>5461237907</v>
      </c>
      <c r="G35" s="4">
        <v>0</v>
      </c>
      <c r="I35" s="4">
        <f t="shared" si="0"/>
        <v>7897283492</v>
      </c>
      <c r="K35" s="4">
        <v>4793360188</v>
      </c>
      <c r="M35" s="4">
        <v>5909323410</v>
      </c>
      <c r="O35" s="4">
        <v>0</v>
      </c>
      <c r="Q35" s="4">
        <f t="shared" si="1"/>
        <v>10702683598</v>
      </c>
    </row>
    <row r="36" spans="1:17" ht="21" x14ac:dyDescent="0.25">
      <c r="A36" s="3" t="s">
        <v>74</v>
      </c>
      <c r="C36" s="4">
        <v>15126585887</v>
      </c>
      <c r="E36" s="4">
        <v>5899550125</v>
      </c>
      <c r="G36" s="4">
        <v>0</v>
      </c>
      <c r="I36" s="4">
        <f t="shared" si="0"/>
        <v>21026136012</v>
      </c>
      <c r="K36" s="4">
        <v>30148622455</v>
      </c>
      <c r="M36" s="4">
        <v>11418129302</v>
      </c>
      <c r="O36" s="4">
        <v>0</v>
      </c>
      <c r="Q36" s="4">
        <f t="shared" si="1"/>
        <v>41566751757</v>
      </c>
    </row>
    <row r="37" spans="1:17" ht="21" x14ac:dyDescent="0.25">
      <c r="A37" s="3" t="s">
        <v>71</v>
      </c>
      <c r="C37" s="4">
        <v>14873039914</v>
      </c>
      <c r="E37" s="4">
        <v>6225525267</v>
      </c>
      <c r="G37" s="4">
        <v>0</v>
      </c>
      <c r="I37" s="4">
        <f t="shared" si="0"/>
        <v>21098565181</v>
      </c>
      <c r="K37" s="4">
        <v>30400730381</v>
      </c>
      <c r="M37" s="4">
        <v>12050081111</v>
      </c>
      <c r="O37" s="4">
        <v>0</v>
      </c>
      <c r="Q37" s="4">
        <f t="shared" si="1"/>
        <v>42450811492</v>
      </c>
    </row>
    <row r="38" spans="1:17" ht="21" x14ac:dyDescent="0.25">
      <c r="A38" s="3" t="s">
        <v>67</v>
      </c>
      <c r="C38" s="4">
        <v>39095418134</v>
      </c>
      <c r="E38" s="4">
        <v>16946673718</v>
      </c>
      <c r="G38" s="4">
        <v>0</v>
      </c>
      <c r="I38" s="4">
        <f t="shared" si="0"/>
        <v>56042091852</v>
      </c>
      <c r="K38" s="4">
        <v>76968391013</v>
      </c>
      <c r="M38" s="4">
        <v>32799477849</v>
      </c>
      <c r="O38" s="4">
        <v>0</v>
      </c>
      <c r="Q38" s="4">
        <f t="shared" si="1"/>
        <v>109767868862</v>
      </c>
    </row>
    <row r="39" spans="1:17" ht="21" x14ac:dyDescent="0.25">
      <c r="A39" s="3" t="s">
        <v>54</v>
      </c>
      <c r="C39" s="4">
        <v>0</v>
      </c>
      <c r="E39" s="4">
        <v>4006566476</v>
      </c>
      <c r="G39" s="4">
        <v>0</v>
      </c>
      <c r="I39" s="4">
        <f t="shared" si="0"/>
        <v>4006566476</v>
      </c>
      <c r="K39" s="4">
        <v>0</v>
      </c>
      <c r="M39" s="4">
        <v>5962585318</v>
      </c>
      <c r="O39" s="4">
        <v>0</v>
      </c>
      <c r="Q39" s="4">
        <f t="shared" si="1"/>
        <v>5962585318</v>
      </c>
    </row>
    <row r="40" spans="1:17" ht="21" x14ac:dyDescent="0.25">
      <c r="A40" s="3" t="s">
        <v>61</v>
      </c>
      <c r="C40" s="4">
        <v>0</v>
      </c>
      <c r="E40" s="4">
        <v>4247826079</v>
      </c>
      <c r="G40" s="4">
        <v>0</v>
      </c>
      <c r="I40" s="4">
        <f t="shared" si="0"/>
        <v>4247826079</v>
      </c>
      <c r="K40" s="4">
        <v>0</v>
      </c>
      <c r="M40" s="4">
        <v>7960387974</v>
      </c>
      <c r="O40" s="4">
        <v>0</v>
      </c>
      <c r="Q40" s="4">
        <f t="shared" si="1"/>
        <v>7960387974</v>
      </c>
    </row>
    <row r="41" spans="1:17" ht="21" x14ac:dyDescent="0.25">
      <c r="A41" s="3" t="s">
        <v>60</v>
      </c>
      <c r="C41" s="4">
        <v>0</v>
      </c>
      <c r="E41" s="4">
        <v>56240093766</v>
      </c>
      <c r="G41" s="4">
        <v>0</v>
      </c>
      <c r="I41" s="4">
        <f t="shared" si="0"/>
        <v>56240093766</v>
      </c>
      <c r="K41" s="4">
        <v>0</v>
      </c>
      <c r="M41" s="4">
        <v>87290962437</v>
      </c>
      <c r="O41" s="4">
        <v>0</v>
      </c>
      <c r="Q41" s="4">
        <f t="shared" si="1"/>
        <v>87290962437</v>
      </c>
    </row>
    <row r="42" spans="1:17" ht="21" x14ac:dyDescent="0.25">
      <c r="A42" s="3" t="s">
        <v>62</v>
      </c>
      <c r="C42" s="4">
        <v>0</v>
      </c>
      <c r="E42" s="4">
        <v>44151290127</v>
      </c>
      <c r="G42" s="4">
        <v>0</v>
      </c>
      <c r="I42" s="4">
        <f t="shared" si="0"/>
        <v>44151290127</v>
      </c>
      <c r="K42" s="4">
        <v>0</v>
      </c>
      <c r="M42" s="4">
        <v>65428350988</v>
      </c>
      <c r="O42" s="4">
        <v>0</v>
      </c>
      <c r="Q42" s="4">
        <f t="shared" si="1"/>
        <v>65428350988</v>
      </c>
    </row>
    <row r="43" spans="1:17" ht="21" x14ac:dyDescent="0.25">
      <c r="A43" s="3" t="s">
        <v>65</v>
      </c>
      <c r="C43" s="4">
        <v>0</v>
      </c>
      <c r="E43" s="4">
        <v>2337571747</v>
      </c>
      <c r="G43" s="4">
        <v>0</v>
      </c>
      <c r="I43" s="4">
        <f t="shared" si="0"/>
        <v>2337571747</v>
      </c>
      <c r="K43" s="4">
        <v>0</v>
      </c>
      <c r="M43" s="4">
        <v>3447487109</v>
      </c>
      <c r="O43" s="4">
        <v>0</v>
      </c>
      <c r="Q43" s="4">
        <f t="shared" si="1"/>
        <v>3447487109</v>
      </c>
    </row>
    <row r="44" spans="1:17" ht="21" x14ac:dyDescent="0.25">
      <c r="A44" s="3" t="s">
        <v>64</v>
      </c>
      <c r="C44" s="4">
        <v>0</v>
      </c>
      <c r="E44" s="4">
        <v>181234180</v>
      </c>
      <c r="G44" s="4">
        <v>0</v>
      </c>
      <c r="I44" s="4">
        <f t="shared" si="0"/>
        <v>181234180</v>
      </c>
      <c r="K44" s="4">
        <v>0</v>
      </c>
      <c r="M44" s="4">
        <v>269727432</v>
      </c>
      <c r="O44" s="4">
        <v>0</v>
      </c>
      <c r="Q44" s="4">
        <f t="shared" si="1"/>
        <v>269727432</v>
      </c>
    </row>
    <row r="45" spans="1:17" ht="21" x14ac:dyDescent="0.25">
      <c r="A45" s="3" t="s">
        <v>58</v>
      </c>
      <c r="C45" s="4">
        <v>0</v>
      </c>
      <c r="E45" s="4">
        <v>14975800008</v>
      </c>
      <c r="G45" s="4">
        <v>0</v>
      </c>
      <c r="I45" s="4">
        <f t="shared" si="0"/>
        <v>14975800008</v>
      </c>
      <c r="K45" s="4">
        <v>0</v>
      </c>
      <c r="M45" s="4">
        <v>26413483818</v>
      </c>
      <c r="O45" s="4">
        <v>0</v>
      </c>
      <c r="Q45" s="4">
        <f t="shared" si="1"/>
        <v>26413483818</v>
      </c>
    </row>
    <row r="46" spans="1:17" ht="21" x14ac:dyDescent="0.25">
      <c r="A46" s="3" t="s">
        <v>59</v>
      </c>
      <c r="C46" s="4">
        <v>0</v>
      </c>
      <c r="E46" s="4">
        <v>25070020265</v>
      </c>
      <c r="G46" s="4">
        <v>0</v>
      </c>
      <c r="I46" s="4">
        <f t="shared" si="0"/>
        <v>25070020265</v>
      </c>
      <c r="K46" s="4">
        <v>0</v>
      </c>
      <c r="M46" s="4">
        <v>32651679620</v>
      </c>
      <c r="O46" s="4">
        <v>0</v>
      </c>
      <c r="Q46" s="4">
        <f t="shared" si="1"/>
        <v>32651679620</v>
      </c>
    </row>
    <row r="47" spans="1:17" ht="21" x14ac:dyDescent="0.25">
      <c r="A47" s="3" t="s">
        <v>43</v>
      </c>
      <c r="C47" s="4">
        <v>0</v>
      </c>
      <c r="E47" s="4">
        <v>291953139</v>
      </c>
      <c r="G47" s="4">
        <v>0</v>
      </c>
      <c r="I47" s="4">
        <f t="shared" si="0"/>
        <v>291953139</v>
      </c>
      <c r="K47" s="4">
        <v>0</v>
      </c>
      <c r="M47" s="4">
        <v>583906278</v>
      </c>
      <c r="O47" s="4">
        <v>0</v>
      </c>
      <c r="Q47" s="4">
        <f t="shared" si="1"/>
        <v>583906278</v>
      </c>
    </row>
    <row r="48" spans="1:17" ht="21" x14ac:dyDescent="0.25">
      <c r="A48" s="3" t="s">
        <v>45</v>
      </c>
      <c r="C48" s="4">
        <v>0</v>
      </c>
      <c r="E48" s="4">
        <v>28632901431</v>
      </c>
      <c r="G48" s="4">
        <v>0</v>
      </c>
      <c r="I48" s="4">
        <f t="shared" si="0"/>
        <v>28632901431</v>
      </c>
      <c r="K48" s="4">
        <v>0</v>
      </c>
      <c r="M48" s="4">
        <v>54993166523</v>
      </c>
      <c r="O48" s="4">
        <v>0</v>
      </c>
      <c r="Q48" s="4">
        <f t="shared" si="1"/>
        <v>54993166523</v>
      </c>
    </row>
    <row r="49" spans="1:17" ht="21" x14ac:dyDescent="0.25">
      <c r="A49" s="3" t="s">
        <v>57</v>
      </c>
      <c r="C49" s="4">
        <v>0</v>
      </c>
      <c r="E49" s="4">
        <v>1308228560</v>
      </c>
      <c r="G49" s="4">
        <v>0</v>
      </c>
      <c r="I49" s="4">
        <f t="shared" si="0"/>
        <v>1308228560</v>
      </c>
      <c r="K49" s="4">
        <v>0</v>
      </c>
      <c r="M49" s="4">
        <v>1459178010</v>
      </c>
      <c r="O49" s="4">
        <v>0</v>
      </c>
      <c r="Q49" s="4">
        <f t="shared" si="1"/>
        <v>1459178010</v>
      </c>
    </row>
    <row r="50" spans="1:17" ht="21" x14ac:dyDescent="0.25">
      <c r="A50" s="3" t="s">
        <v>52</v>
      </c>
      <c r="C50" s="4">
        <v>0</v>
      </c>
      <c r="E50" s="4">
        <v>1711665915</v>
      </c>
      <c r="G50" s="4">
        <v>0</v>
      </c>
      <c r="I50" s="4">
        <f t="shared" si="0"/>
        <v>1711665915</v>
      </c>
      <c r="K50" s="4">
        <v>0</v>
      </c>
      <c r="M50" s="4">
        <v>2594726577</v>
      </c>
      <c r="O50" s="4">
        <v>0</v>
      </c>
      <c r="Q50" s="4">
        <f t="shared" si="1"/>
        <v>2594726577</v>
      </c>
    </row>
    <row r="51" spans="1:17" ht="21" x14ac:dyDescent="0.25">
      <c r="A51" s="3" t="s">
        <v>53</v>
      </c>
      <c r="C51" s="4">
        <v>0</v>
      </c>
      <c r="E51" s="4">
        <v>6679860322</v>
      </c>
      <c r="G51" s="4">
        <v>0</v>
      </c>
      <c r="I51" s="4">
        <f t="shared" si="0"/>
        <v>6679860322</v>
      </c>
      <c r="K51" s="4">
        <v>0</v>
      </c>
      <c r="M51" s="4">
        <v>9020869356</v>
      </c>
      <c r="O51" s="4">
        <v>0</v>
      </c>
      <c r="Q51" s="4">
        <f t="shared" si="1"/>
        <v>9020869356</v>
      </c>
    </row>
    <row r="52" spans="1:17" ht="21" x14ac:dyDescent="0.25">
      <c r="A52" s="3" t="s">
        <v>51</v>
      </c>
      <c r="C52" s="4">
        <v>0</v>
      </c>
      <c r="E52" s="4">
        <v>1049220471</v>
      </c>
      <c r="G52" s="4">
        <v>0</v>
      </c>
      <c r="I52" s="4">
        <f t="shared" si="0"/>
        <v>1049220471</v>
      </c>
      <c r="K52" s="4">
        <v>0</v>
      </c>
      <c r="M52" s="4">
        <v>1500403745</v>
      </c>
      <c r="O52" s="4">
        <v>0</v>
      </c>
      <c r="Q52" s="4">
        <f t="shared" si="1"/>
        <v>1500403745</v>
      </c>
    </row>
    <row r="53" spans="1:17" ht="21" x14ac:dyDescent="0.25">
      <c r="A53" s="3" t="s">
        <v>55</v>
      </c>
      <c r="C53" s="4">
        <v>0</v>
      </c>
      <c r="E53" s="4">
        <v>7984774064</v>
      </c>
      <c r="G53" s="4">
        <v>0</v>
      </c>
      <c r="I53" s="4">
        <f t="shared" si="0"/>
        <v>7984774064</v>
      </c>
      <c r="K53" s="4">
        <v>0</v>
      </c>
      <c r="M53" s="4">
        <v>13476785266</v>
      </c>
      <c r="O53" s="4">
        <v>0</v>
      </c>
      <c r="Q53" s="4">
        <f t="shared" si="1"/>
        <v>13476785266</v>
      </c>
    </row>
    <row r="54" spans="1:17" ht="21" x14ac:dyDescent="0.25">
      <c r="A54" s="3" t="s">
        <v>56</v>
      </c>
      <c r="C54" s="4">
        <v>0</v>
      </c>
      <c r="E54" s="4">
        <v>3969936769</v>
      </c>
      <c r="G54" s="4">
        <v>0</v>
      </c>
      <c r="I54" s="4">
        <f t="shared" si="0"/>
        <v>3969936769</v>
      </c>
      <c r="K54" s="4">
        <v>0</v>
      </c>
      <c r="M54" s="4">
        <v>8217970632</v>
      </c>
      <c r="O54" s="4">
        <v>0</v>
      </c>
      <c r="Q54" s="4">
        <f t="shared" si="1"/>
        <v>8217970632</v>
      </c>
    </row>
    <row r="55" spans="1:17" ht="21" x14ac:dyDescent="0.25">
      <c r="A55" s="3" t="s">
        <v>48</v>
      </c>
      <c r="C55" s="4">
        <v>0</v>
      </c>
      <c r="E55" s="4">
        <v>5095999151</v>
      </c>
      <c r="G55" s="4">
        <v>0</v>
      </c>
      <c r="I55" s="4">
        <f t="shared" si="0"/>
        <v>5095999151</v>
      </c>
      <c r="K55" s="4">
        <v>0</v>
      </c>
      <c r="M55" s="4">
        <v>10191998311</v>
      </c>
      <c r="O55" s="4">
        <v>0</v>
      </c>
      <c r="Q55" s="4">
        <f t="shared" si="1"/>
        <v>10191998311</v>
      </c>
    </row>
    <row r="56" spans="1:17" ht="21" x14ac:dyDescent="0.25">
      <c r="A56" s="3" t="s">
        <v>46</v>
      </c>
      <c r="C56" s="4">
        <v>0</v>
      </c>
      <c r="E56" s="4">
        <v>23159206204</v>
      </c>
      <c r="G56" s="4">
        <v>0</v>
      </c>
      <c r="I56" s="4">
        <f t="shared" si="0"/>
        <v>23159206204</v>
      </c>
      <c r="K56" s="4">
        <v>0</v>
      </c>
      <c r="M56" s="4">
        <v>44824513950</v>
      </c>
      <c r="O56" s="4">
        <v>0</v>
      </c>
      <c r="Q56" s="4">
        <f t="shared" si="1"/>
        <v>44824513950</v>
      </c>
    </row>
    <row r="57" spans="1:17" ht="21" x14ac:dyDescent="0.25">
      <c r="A57" s="3" t="s">
        <v>41</v>
      </c>
      <c r="C57" s="4">
        <v>0</v>
      </c>
      <c r="E57" s="4">
        <v>113069939542</v>
      </c>
      <c r="G57" s="4">
        <v>0</v>
      </c>
      <c r="I57" s="4">
        <f t="shared" si="0"/>
        <v>113069939542</v>
      </c>
      <c r="K57" s="4">
        <v>0</v>
      </c>
      <c r="M57" s="4">
        <v>226139879406</v>
      </c>
      <c r="O57" s="4">
        <v>0</v>
      </c>
      <c r="Q57" s="4">
        <f t="shared" si="1"/>
        <v>226139879406</v>
      </c>
    </row>
    <row r="58" spans="1:17" ht="21" x14ac:dyDescent="0.25">
      <c r="A58" s="3" t="s">
        <v>44</v>
      </c>
      <c r="C58" s="4">
        <v>0</v>
      </c>
      <c r="E58" s="4">
        <v>41925738004</v>
      </c>
      <c r="G58" s="4">
        <v>0</v>
      </c>
      <c r="I58" s="4">
        <f t="shared" si="0"/>
        <v>41925738004</v>
      </c>
      <c r="K58" s="4">
        <v>0</v>
      </c>
      <c r="M58" s="4">
        <v>83851476054</v>
      </c>
      <c r="O58" s="4">
        <v>0</v>
      </c>
      <c r="Q58" s="4">
        <f t="shared" si="1"/>
        <v>83851476054</v>
      </c>
    </row>
    <row r="59" spans="1:17" ht="21" x14ac:dyDescent="0.25">
      <c r="A59" s="3" t="s">
        <v>47</v>
      </c>
      <c r="C59" s="4">
        <v>0</v>
      </c>
      <c r="E59" s="4">
        <v>53834120290</v>
      </c>
      <c r="G59" s="4">
        <v>0</v>
      </c>
      <c r="I59" s="4">
        <f t="shared" si="0"/>
        <v>53834120290</v>
      </c>
      <c r="K59" s="4">
        <v>0</v>
      </c>
      <c r="M59" s="4">
        <v>163576454232</v>
      </c>
      <c r="O59" s="4">
        <v>0</v>
      </c>
      <c r="Q59" s="4">
        <f t="shared" si="1"/>
        <v>163576454232</v>
      </c>
    </row>
    <row r="60" spans="1:17" ht="21" x14ac:dyDescent="0.25">
      <c r="A60" s="3" t="s">
        <v>42</v>
      </c>
      <c r="C60" s="4">
        <v>0</v>
      </c>
      <c r="E60" s="4">
        <v>42346372500</v>
      </c>
      <c r="G60" s="4">
        <v>0</v>
      </c>
      <c r="I60" s="4">
        <f t="shared" si="0"/>
        <v>42346372500</v>
      </c>
      <c r="K60" s="4">
        <v>0</v>
      </c>
      <c r="M60" s="4">
        <v>84692745114</v>
      </c>
      <c r="O60" s="4">
        <v>0</v>
      </c>
      <c r="Q60" s="4">
        <f t="shared" si="1"/>
        <v>84692745114</v>
      </c>
    </row>
    <row r="61" spans="1:17" ht="21" x14ac:dyDescent="0.25">
      <c r="A61" s="3" t="s">
        <v>76</v>
      </c>
      <c r="C61" s="4">
        <v>0</v>
      </c>
      <c r="E61" s="4">
        <v>-15379206996</v>
      </c>
      <c r="G61" s="4">
        <v>0</v>
      </c>
      <c r="I61" s="4">
        <f t="shared" si="0"/>
        <v>-15379206996</v>
      </c>
      <c r="K61" s="4">
        <v>0</v>
      </c>
      <c r="M61" s="4">
        <v>-15379206996</v>
      </c>
      <c r="O61" s="4">
        <v>0</v>
      </c>
      <c r="Q61" s="4">
        <f t="shared" si="1"/>
        <v>-15379206996</v>
      </c>
    </row>
    <row r="62" spans="1:17" ht="21" x14ac:dyDescent="0.25">
      <c r="A62" s="3" t="s">
        <v>25</v>
      </c>
      <c r="C62" s="6">
        <f>SUM(C8:C61)</f>
        <v>1446016883493</v>
      </c>
      <c r="D62" s="3"/>
      <c r="E62" s="6">
        <f>SUM(E8:E61)</f>
        <v>1231847242117</v>
      </c>
      <c r="F62" s="3"/>
      <c r="G62" s="6">
        <f>SUM(G8:G61)</f>
        <v>216702158315</v>
      </c>
      <c r="H62" s="3"/>
      <c r="I62" s="6">
        <f>SUM(I8:I61)</f>
        <v>2894566283925</v>
      </c>
      <c r="J62" s="3"/>
      <c r="K62" s="6">
        <f>SUM(K8:K61)</f>
        <v>2902809921497</v>
      </c>
      <c r="L62" s="3"/>
      <c r="M62" s="6">
        <f>SUM(M8:M61)</f>
        <v>937360682151</v>
      </c>
      <c r="N62" s="3"/>
      <c r="O62" s="6">
        <f>SUM(O8:O61)</f>
        <v>218351192939</v>
      </c>
      <c r="P62" s="3"/>
      <c r="Q62" s="6">
        <f>SUM(Q8:Q61)</f>
        <v>4058521796587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855BE-47F1-4402-8E51-F4544AA2E5F6}">
  <dimension ref="A1:N25"/>
  <sheetViews>
    <sheetView rightToLeft="1" tabSelected="1" view="pageBreakPreview" topLeftCell="A6" zoomScale="115" zoomScaleNormal="100" zoomScaleSheetLayoutView="115" workbookViewId="0">
      <selection activeCell="F19" sqref="F19"/>
    </sheetView>
  </sheetViews>
  <sheetFormatPr defaultRowHeight="14.25" x14ac:dyDescent="0.2"/>
  <cols>
    <col min="1" max="1" width="22.7109375" style="11" customWidth="1"/>
    <col min="2" max="2" width="20.85546875" style="11" bestFit="1" customWidth="1"/>
    <col min="3" max="3" width="17" style="11" bestFit="1" customWidth="1"/>
    <col min="4" max="4" width="12.5703125" style="11" bestFit="1" customWidth="1"/>
    <col min="5" max="5" width="17" style="11" bestFit="1" customWidth="1"/>
    <col min="6" max="6" width="20.5703125" style="11" customWidth="1"/>
    <col min="7" max="7" width="8.7109375" style="11" bestFit="1" customWidth="1"/>
    <col min="8" max="8" width="19.28515625" style="11" bestFit="1" customWidth="1"/>
    <col min="9" max="9" width="16.140625" style="11" bestFit="1" customWidth="1"/>
    <col min="10" max="11" width="9.140625" style="11"/>
    <col min="12" max="12" width="15.42578125" style="11" bestFit="1" customWidth="1"/>
    <col min="13" max="13" width="13.7109375" style="11" bestFit="1" customWidth="1"/>
    <col min="14" max="16384" width="9.140625" style="11"/>
  </cols>
  <sheetData>
    <row r="1" spans="1:14" ht="21" x14ac:dyDescent="0.55000000000000004">
      <c r="A1" s="29" t="s">
        <v>191</v>
      </c>
      <c r="B1" s="29"/>
      <c r="C1" s="29"/>
      <c r="D1" s="29"/>
      <c r="E1" s="29"/>
      <c r="F1" s="29"/>
      <c r="G1" s="29"/>
      <c r="H1" s="29"/>
      <c r="I1" s="10"/>
      <c r="J1" s="10"/>
      <c r="K1" s="10"/>
      <c r="L1" s="10"/>
      <c r="M1" s="10"/>
      <c r="N1" s="10"/>
    </row>
    <row r="2" spans="1:14" ht="21" x14ac:dyDescent="0.55000000000000004">
      <c r="A2" s="29" t="s">
        <v>192</v>
      </c>
      <c r="B2" s="29"/>
      <c r="C2" s="29"/>
      <c r="D2" s="29"/>
      <c r="E2" s="29"/>
      <c r="F2" s="29"/>
      <c r="G2" s="29"/>
      <c r="H2" s="29"/>
      <c r="I2" s="10"/>
      <c r="J2" s="10"/>
      <c r="K2" s="10"/>
      <c r="L2" s="10"/>
      <c r="M2" s="10"/>
      <c r="N2" s="10"/>
    </row>
    <row r="3" spans="1:14" ht="21" x14ac:dyDescent="0.55000000000000004">
      <c r="A3" s="29" t="s">
        <v>2</v>
      </c>
      <c r="B3" s="29"/>
      <c r="C3" s="29"/>
      <c r="D3" s="29"/>
      <c r="E3" s="29"/>
      <c r="F3" s="29"/>
      <c r="G3" s="29"/>
      <c r="H3" s="29"/>
      <c r="I3" s="10"/>
      <c r="J3" s="10"/>
      <c r="K3" s="10"/>
      <c r="L3" s="10"/>
      <c r="M3" s="10"/>
      <c r="N3" s="10"/>
    </row>
    <row r="5" spans="1:14" ht="22.5" x14ac:dyDescent="0.2">
      <c r="A5" s="30" t="s">
        <v>193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7" spans="1:14" ht="28.5" x14ac:dyDescent="0.2">
      <c r="A7" s="12" t="s">
        <v>194</v>
      </c>
      <c r="B7" s="12" t="s">
        <v>195</v>
      </c>
      <c r="C7" s="12" t="s">
        <v>196</v>
      </c>
      <c r="D7" s="12" t="s">
        <v>197</v>
      </c>
      <c r="E7" s="12" t="s">
        <v>198</v>
      </c>
      <c r="F7" s="12" t="s">
        <v>199</v>
      </c>
      <c r="G7" s="12" t="s">
        <v>200</v>
      </c>
      <c r="H7" s="12" t="s">
        <v>201</v>
      </c>
    </row>
    <row r="8" spans="1:14" s="15" customFormat="1" ht="16.5" customHeight="1" x14ac:dyDescent="0.2">
      <c r="A8" s="13" t="s">
        <v>202</v>
      </c>
      <c r="B8" s="14" t="s">
        <v>203</v>
      </c>
      <c r="C8" s="13" t="s">
        <v>204</v>
      </c>
      <c r="D8" s="20">
        <v>370370370</v>
      </c>
      <c r="E8" s="20">
        <v>370413886</v>
      </c>
      <c r="F8" s="20">
        <v>7779880528</v>
      </c>
      <c r="G8" s="20" t="s">
        <v>205</v>
      </c>
      <c r="H8" s="13">
        <v>36</v>
      </c>
    </row>
    <row r="9" spans="1:14" ht="19.5" customHeight="1" x14ac:dyDescent="0.2">
      <c r="A9" s="31" t="s">
        <v>206</v>
      </c>
      <c r="B9" s="34" t="s">
        <v>207</v>
      </c>
      <c r="C9" s="13" t="s">
        <v>208</v>
      </c>
      <c r="D9" s="20">
        <v>362205</v>
      </c>
      <c r="E9" s="20">
        <v>1349985121650</v>
      </c>
      <c r="F9" s="20">
        <v>16492636120</v>
      </c>
      <c r="G9" s="13">
        <v>23</v>
      </c>
      <c r="H9" s="13">
        <v>35</v>
      </c>
    </row>
    <row r="10" spans="1:14" ht="19.5" customHeight="1" x14ac:dyDescent="0.2">
      <c r="A10" s="32"/>
      <c r="B10" s="35"/>
      <c r="C10" s="13" t="s">
        <v>209</v>
      </c>
      <c r="D10" s="20">
        <v>2000000</v>
      </c>
      <c r="E10" s="20">
        <v>2000000000000</v>
      </c>
      <c r="F10" s="20">
        <v>8018812470</v>
      </c>
      <c r="G10" s="20">
        <v>23</v>
      </c>
      <c r="H10" s="20">
        <v>34</v>
      </c>
    </row>
    <row r="11" spans="1:14" ht="17.25" x14ac:dyDescent="0.2">
      <c r="A11" s="32"/>
      <c r="B11" s="35"/>
      <c r="C11" s="13" t="s">
        <v>210</v>
      </c>
      <c r="D11" s="20">
        <v>1440000</v>
      </c>
      <c r="E11" s="20">
        <v>1440000000000</v>
      </c>
      <c r="F11" s="20">
        <v>11596077961</v>
      </c>
      <c r="G11" s="20">
        <v>23</v>
      </c>
      <c r="H11" s="20">
        <v>39</v>
      </c>
    </row>
    <row r="12" spans="1:14" ht="17.25" x14ac:dyDescent="0.2">
      <c r="A12" s="32"/>
      <c r="B12" s="35"/>
      <c r="C12" s="13" t="s">
        <v>211</v>
      </c>
      <c r="D12" s="20">
        <v>1000000</v>
      </c>
      <c r="E12" s="20">
        <v>1000000000000</v>
      </c>
      <c r="F12" s="20">
        <v>10762676069</v>
      </c>
      <c r="G12" s="20">
        <v>23</v>
      </c>
      <c r="H12" s="20">
        <v>42</v>
      </c>
    </row>
    <row r="13" spans="1:14" ht="17.25" x14ac:dyDescent="0.2">
      <c r="A13" s="32"/>
      <c r="B13" s="35"/>
      <c r="C13" s="13" t="s">
        <v>212</v>
      </c>
      <c r="D13" s="20">
        <v>84110</v>
      </c>
      <c r="E13" s="20">
        <f>D13*1000000</f>
        <v>84110000000</v>
      </c>
      <c r="F13" s="20">
        <v>953715837</v>
      </c>
      <c r="G13" s="20" t="s">
        <v>205</v>
      </c>
      <c r="H13" s="20">
        <v>38</v>
      </c>
    </row>
    <row r="14" spans="1:14" ht="17.25" x14ac:dyDescent="0.2">
      <c r="A14" s="32"/>
      <c r="B14" s="35"/>
      <c r="C14" s="13" t="s">
        <v>213</v>
      </c>
      <c r="D14" s="20">
        <v>1000000</v>
      </c>
      <c r="E14" s="20">
        <v>1000000000000</v>
      </c>
      <c r="F14" s="20">
        <v>4121978023</v>
      </c>
      <c r="G14" s="20" t="s">
        <v>205</v>
      </c>
      <c r="H14" s="20" t="s">
        <v>214</v>
      </c>
    </row>
    <row r="15" spans="1:14" ht="17.25" x14ac:dyDescent="0.2">
      <c r="A15" s="32"/>
      <c r="B15" s="35"/>
      <c r="C15" s="13" t="s">
        <v>215</v>
      </c>
      <c r="D15" s="20">
        <v>2500000</v>
      </c>
      <c r="E15" s="20">
        <f>D15*1000000</f>
        <v>2500000000000</v>
      </c>
      <c r="F15" s="20">
        <v>22726733578</v>
      </c>
      <c r="G15" s="20">
        <v>23</v>
      </c>
      <c r="H15" s="20">
        <v>38.1</v>
      </c>
    </row>
    <row r="16" spans="1:14" ht="17.25" x14ac:dyDescent="0.2">
      <c r="A16" s="32"/>
      <c r="B16" s="35"/>
      <c r="C16" s="13" t="s">
        <v>216</v>
      </c>
      <c r="D16" s="20">
        <v>2400000</v>
      </c>
      <c r="E16" s="20">
        <v>2400000000000</v>
      </c>
      <c r="F16" s="20">
        <v>20390439689</v>
      </c>
      <c r="G16" s="20">
        <v>23</v>
      </c>
      <c r="H16" s="20">
        <v>39</v>
      </c>
    </row>
    <row r="17" spans="1:9" ht="17.25" x14ac:dyDescent="0.2">
      <c r="A17" s="32"/>
      <c r="B17" s="35"/>
      <c r="C17" s="21" t="s">
        <v>239</v>
      </c>
      <c r="D17" s="20">
        <v>2400000</v>
      </c>
      <c r="E17" s="20">
        <v>2400000000000</v>
      </c>
      <c r="F17" s="20">
        <v>34714164653</v>
      </c>
      <c r="G17" s="20">
        <v>23</v>
      </c>
      <c r="H17" s="22" t="s">
        <v>227</v>
      </c>
    </row>
    <row r="18" spans="1:9" ht="17.25" x14ac:dyDescent="0.2">
      <c r="A18" s="33"/>
      <c r="B18" s="36"/>
      <c r="C18" s="13" t="s">
        <v>217</v>
      </c>
      <c r="D18" s="20">
        <v>3207600</v>
      </c>
      <c r="E18" s="20">
        <v>4947864134400</v>
      </c>
      <c r="F18" s="20">
        <v>43333839180</v>
      </c>
      <c r="G18" s="20" t="s">
        <v>205</v>
      </c>
      <c r="H18" s="20">
        <v>37</v>
      </c>
    </row>
    <row r="19" spans="1:9" s="15" customFormat="1" ht="16.5" customHeight="1" x14ac:dyDescent="0.2">
      <c r="A19" s="13" t="s">
        <v>218</v>
      </c>
      <c r="B19" s="14" t="s">
        <v>203</v>
      </c>
      <c r="C19" s="13" t="s">
        <v>219</v>
      </c>
      <c r="D19" s="20">
        <v>2332681667</v>
      </c>
      <c r="E19" s="20">
        <v>352276319318</v>
      </c>
      <c r="F19" s="20">
        <v>42519125669</v>
      </c>
      <c r="G19" s="20" t="s">
        <v>205</v>
      </c>
      <c r="H19" s="20">
        <v>37.5</v>
      </c>
    </row>
    <row r="20" spans="1:9" s="15" customFormat="1" ht="16.5" customHeight="1" x14ac:dyDescent="0.2">
      <c r="A20" s="13" t="s">
        <v>220</v>
      </c>
      <c r="B20" s="14" t="s">
        <v>203</v>
      </c>
      <c r="C20" s="13" t="s">
        <v>221</v>
      </c>
      <c r="D20" s="20">
        <v>460251</v>
      </c>
      <c r="E20" s="20">
        <v>1979976789450</v>
      </c>
      <c r="F20" s="20">
        <v>17504999989</v>
      </c>
      <c r="G20" s="20" t="s">
        <v>205</v>
      </c>
      <c r="H20" s="20">
        <v>37</v>
      </c>
    </row>
    <row r="21" spans="1:9" s="15" customFormat="1" ht="16.5" customHeight="1" x14ac:dyDescent="0.2">
      <c r="A21" s="13" t="s">
        <v>237</v>
      </c>
      <c r="B21" s="14" t="s">
        <v>203</v>
      </c>
      <c r="C21" s="21" t="s">
        <v>238</v>
      </c>
      <c r="D21" s="20">
        <v>250000</v>
      </c>
      <c r="E21" s="20">
        <v>231850000000</v>
      </c>
      <c r="F21" s="20">
        <v>54750000</v>
      </c>
      <c r="G21" s="20" t="s">
        <v>205</v>
      </c>
      <c r="H21" s="20">
        <v>38</v>
      </c>
    </row>
    <row r="22" spans="1:9" s="25" customFormat="1" ht="16.5" customHeight="1" x14ac:dyDescent="0.2">
      <c r="A22" s="23" t="s">
        <v>240</v>
      </c>
      <c r="B22" s="24" t="s">
        <v>203</v>
      </c>
      <c r="C22" s="23" t="s">
        <v>241</v>
      </c>
      <c r="D22" s="20">
        <v>367647050</v>
      </c>
      <c r="E22" s="20">
        <v>2500367587050</v>
      </c>
      <c r="F22" s="20">
        <v>12656380943</v>
      </c>
      <c r="G22" s="20" t="s">
        <v>205</v>
      </c>
      <c r="H22" s="20">
        <v>37.799999999999997</v>
      </c>
    </row>
    <row r="23" spans="1:9" s="15" customFormat="1" ht="16.5" customHeight="1" x14ac:dyDescent="0.25">
      <c r="A23" s="13" t="s">
        <v>222</v>
      </c>
      <c r="B23" s="14" t="s">
        <v>203</v>
      </c>
      <c r="C23" s="13" t="s">
        <v>223</v>
      </c>
      <c r="D23" s="20">
        <v>963700</v>
      </c>
      <c r="E23" s="20">
        <v>3999707714200</v>
      </c>
      <c r="F23" s="20">
        <v>35246977313</v>
      </c>
      <c r="G23" s="20" t="s">
        <v>205</v>
      </c>
      <c r="H23" s="20" t="s">
        <v>224</v>
      </c>
      <c r="I23" s="1"/>
    </row>
    <row r="24" spans="1:9" s="15" customFormat="1" ht="16.5" customHeight="1" x14ac:dyDescent="0.2">
      <c r="A24" s="13" t="s">
        <v>225</v>
      </c>
      <c r="B24" s="14" t="s">
        <v>203</v>
      </c>
      <c r="C24" s="13" t="s">
        <v>226</v>
      </c>
      <c r="D24" s="20">
        <v>1129130</v>
      </c>
      <c r="E24" s="20">
        <v>2000146594543</v>
      </c>
      <c r="F24" s="20">
        <v>12037990277</v>
      </c>
      <c r="G24" s="20" t="s">
        <v>205</v>
      </c>
      <c r="H24" s="20" t="s">
        <v>227</v>
      </c>
    </row>
    <row r="25" spans="1:9" ht="34.5" x14ac:dyDescent="0.2">
      <c r="A25" s="13" t="s">
        <v>228</v>
      </c>
      <c r="B25" s="14" t="s">
        <v>203</v>
      </c>
      <c r="C25" s="13" t="s">
        <v>229</v>
      </c>
      <c r="D25" s="20">
        <v>2000000</v>
      </c>
      <c r="E25" s="20">
        <v>2000000000000</v>
      </c>
      <c r="F25" s="20">
        <v>16474273580</v>
      </c>
      <c r="G25" s="20">
        <v>23</v>
      </c>
      <c r="H25" s="20" t="s">
        <v>230</v>
      </c>
      <c r="I25" s="2"/>
    </row>
  </sheetData>
  <mergeCells count="6">
    <mergeCell ref="A1:H1"/>
    <mergeCell ref="A2:H2"/>
    <mergeCell ref="A3:H3"/>
    <mergeCell ref="A5:N5"/>
    <mergeCell ref="A9:A18"/>
    <mergeCell ref="B9:B18"/>
  </mergeCells>
  <pageMargins left="0.7" right="0.7" top="0.75" bottom="0.75" header="0.3" footer="0.3"/>
  <pageSetup scale="6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5"/>
  <dimension ref="A2:I97"/>
  <sheetViews>
    <sheetView rightToLeft="1" topLeftCell="A85" workbookViewId="0">
      <selection activeCell="C104" sqref="C104"/>
    </sheetView>
  </sheetViews>
  <sheetFormatPr defaultRowHeight="18.75" x14ac:dyDescent="0.25"/>
  <cols>
    <col min="1" max="1" width="26.5703125" style="4" bestFit="1" customWidth="1"/>
    <col min="2" max="2" width="1" style="4" customWidth="1"/>
    <col min="3" max="3" width="36.5703125" style="4" customWidth="1"/>
    <col min="4" max="4" width="1" style="4" customWidth="1"/>
    <col min="5" max="5" width="36.5703125" style="5" customWidth="1"/>
    <col min="6" max="6" width="1" style="4" customWidth="1"/>
    <col min="7" max="7" width="36.5703125" style="4" customWidth="1"/>
    <col min="8" max="8" width="1" style="4" customWidth="1"/>
    <col min="9" max="9" width="36.5703125" style="5" customWidth="1"/>
    <col min="10" max="10" width="1" style="4" customWidth="1"/>
    <col min="11" max="11" width="9.140625" style="4" customWidth="1"/>
    <col min="12" max="16384" width="9.140625" style="4"/>
  </cols>
  <sheetData>
    <row r="2" spans="1:9" ht="26.25" x14ac:dyDescent="0.25">
      <c r="A2" s="28" t="s">
        <v>0</v>
      </c>
      <c r="B2" s="28" t="s">
        <v>0</v>
      </c>
      <c r="C2" s="28" t="s">
        <v>0</v>
      </c>
      <c r="D2" s="28" t="s">
        <v>0</v>
      </c>
      <c r="E2" s="28" t="s">
        <v>0</v>
      </c>
      <c r="F2" s="28" t="s">
        <v>0</v>
      </c>
      <c r="G2" s="28" t="s">
        <v>0</v>
      </c>
      <c r="H2" s="28" t="s">
        <v>0</v>
      </c>
      <c r="I2" s="28" t="s">
        <v>0</v>
      </c>
    </row>
    <row r="3" spans="1:9" ht="26.25" x14ac:dyDescent="0.25">
      <c r="A3" s="28" t="s">
        <v>157</v>
      </c>
      <c r="B3" s="28" t="s">
        <v>157</v>
      </c>
      <c r="C3" s="28" t="s">
        <v>157</v>
      </c>
      <c r="D3" s="28" t="s">
        <v>157</v>
      </c>
      <c r="E3" s="28" t="s">
        <v>157</v>
      </c>
      <c r="F3" s="28" t="s">
        <v>157</v>
      </c>
      <c r="G3" s="28" t="s">
        <v>157</v>
      </c>
      <c r="H3" s="28" t="s">
        <v>157</v>
      </c>
      <c r="I3" s="28" t="s">
        <v>157</v>
      </c>
    </row>
    <row r="4" spans="1:9" ht="26.25" x14ac:dyDescent="0.25">
      <c r="A4" s="28" t="s">
        <v>2</v>
      </c>
      <c r="B4" s="28" t="s">
        <v>2</v>
      </c>
      <c r="C4" s="28" t="s">
        <v>2</v>
      </c>
      <c r="D4" s="28" t="s">
        <v>2</v>
      </c>
      <c r="E4" s="28" t="s">
        <v>2</v>
      </c>
      <c r="F4" s="28" t="s">
        <v>2</v>
      </c>
      <c r="G4" s="28" t="s">
        <v>2</v>
      </c>
      <c r="H4" s="28" t="s">
        <v>2</v>
      </c>
      <c r="I4" s="28" t="s">
        <v>2</v>
      </c>
    </row>
    <row r="6" spans="1:9" ht="27" thickBot="1" x14ac:dyDescent="0.3">
      <c r="A6" s="26" t="s">
        <v>182</v>
      </c>
      <c r="B6" s="26" t="s">
        <v>182</v>
      </c>
      <c r="C6" s="26" t="s">
        <v>159</v>
      </c>
      <c r="D6" s="26" t="s">
        <v>159</v>
      </c>
      <c r="E6" s="26" t="s">
        <v>159</v>
      </c>
      <c r="G6" s="26" t="s">
        <v>160</v>
      </c>
      <c r="H6" s="26" t="s">
        <v>160</v>
      </c>
      <c r="I6" s="26" t="s">
        <v>160</v>
      </c>
    </row>
    <row r="7" spans="1:9" ht="27" thickBot="1" x14ac:dyDescent="0.3">
      <c r="A7" s="26" t="s">
        <v>183</v>
      </c>
      <c r="C7" s="26" t="s">
        <v>184</v>
      </c>
      <c r="E7" s="27" t="s">
        <v>185</v>
      </c>
      <c r="G7" s="26" t="s">
        <v>184</v>
      </c>
      <c r="I7" s="27" t="s">
        <v>185</v>
      </c>
    </row>
    <row r="8" spans="1:9" ht="21" x14ac:dyDescent="0.25">
      <c r="A8" s="3" t="s">
        <v>131</v>
      </c>
      <c r="C8" s="4">
        <v>12232</v>
      </c>
      <c r="E8" s="5">
        <f>+C8/$C$96</f>
        <v>4.9862943382902206E-9</v>
      </c>
      <c r="G8" s="4">
        <v>24633</v>
      </c>
      <c r="I8" s="5">
        <f>+G8/$G$96</f>
        <v>5.0630138791627056E-9</v>
      </c>
    </row>
    <row r="9" spans="1:9" ht="21" x14ac:dyDescent="0.25">
      <c r="A9" s="3" t="s">
        <v>132</v>
      </c>
      <c r="C9" s="4">
        <v>897650922</v>
      </c>
      <c r="E9" s="5">
        <f t="shared" ref="E9:E72" si="0">+C9/$C$96</f>
        <v>3.6592149363387809E-4</v>
      </c>
      <c r="G9" s="4">
        <v>4565968824</v>
      </c>
      <c r="I9" s="5">
        <f t="shared" ref="I9:I72" si="1">+G9/$G$96</f>
        <v>9.384794189800762E-4</v>
      </c>
    </row>
    <row r="10" spans="1:9" ht="21" x14ac:dyDescent="0.25">
      <c r="A10" s="3" t="s">
        <v>134</v>
      </c>
      <c r="C10" s="4">
        <v>6222</v>
      </c>
      <c r="E10" s="5">
        <f t="shared" si="0"/>
        <v>2.5363573718804572E-9</v>
      </c>
      <c r="G10" s="4">
        <v>31381</v>
      </c>
      <c r="I10" s="5">
        <f t="shared" si="1"/>
        <v>6.4499832964724092E-9</v>
      </c>
    </row>
    <row r="11" spans="1:9" ht="21" x14ac:dyDescent="0.25">
      <c r="A11" s="3" t="s">
        <v>135</v>
      </c>
      <c r="C11" s="4">
        <v>4729</v>
      </c>
      <c r="E11" s="5">
        <f t="shared" si="0"/>
        <v>1.9277457427873163E-9</v>
      </c>
      <c r="G11" s="4">
        <v>4729</v>
      </c>
      <c r="I11" s="5">
        <f t="shared" si="1"/>
        <v>9.7198849651120179E-10</v>
      </c>
    </row>
    <row r="12" spans="1:9" ht="21" x14ac:dyDescent="0.25">
      <c r="A12" s="3" t="s">
        <v>136</v>
      </c>
      <c r="C12" s="4">
        <v>0</v>
      </c>
      <c r="E12" s="5">
        <f t="shared" si="0"/>
        <v>0</v>
      </c>
      <c r="G12" s="4">
        <v>13204</v>
      </c>
      <c r="I12" s="5">
        <f t="shared" si="1"/>
        <v>2.7139217821809917E-9</v>
      </c>
    </row>
    <row r="13" spans="1:9" ht="21" x14ac:dyDescent="0.25">
      <c r="A13" s="3" t="s">
        <v>137</v>
      </c>
      <c r="C13" s="4">
        <v>5357</v>
      </c>
      <c r="E13" s="5">
        <f t="shared" si="0"/>
        <v>2.1837458118231451E-9</v>
      </c>
      <c r="G13" s="4">
        <v>27316</v>
      </c>
      <c r="I13" s="5">
        <f t="shared" si="1"/>
        <v>5.6144719329033602E-9</v>
      </c>
    </row>
    <row r="14" spans="1:9" ht="21" x14ac:dyDescent="0.25">
      <c r="A14" s="3" t="s">
        <v>131</v>
      </c>
      <c r="C14" s="4">
        <v>0</v>
      </c>
      <c r="E14" s="5">
        <f t="shared" si="0"/>
        <v>0</v>
      </c>
      <c r="G14" s="4">
        <v>19178088</v>
      </c>
      <c r="I14" s="5">
        <f t="shared" si="1"/>
        <v>3.9418229902896004E-6</v>
      </c>
    </row>
    <row r="15" spans="1:9" ht="21" x14ac:dyDescent="0.25">
      <c r="A15" s="3" t="s">
        <v>131</v>
      </c>
      <c r="C15" s="4">
        <v>0</v>
      </c>
      <c r="E15" s="5">
        <f t="shared" si="0"/>
        <v>0</v>
      </c>
      <c r="G15" s="4">
        <v>71232883</v>
      </c>
      <c r="I15" s="5">
        <f t="shared" si="1"/>
        <v>1.4641053679282798E-5</v>
      </c>
    </row>
    <row r="16" spans="1:9" ht="21" x14ac:dyDescent="0.25">
      <c r="A16" s="3" t="s">
        <v>138</v>
      </c>
      <c r="C16" s="4">
        <v>3502</v>
      </c>
      <c r="E16" s="5">
        <f t="shared" si="0"/>
        <v>1.4275672639545744E-9</v>
      </c>
      <c r="G16" s="4">
        <v>13294</v>
      </c>
      <c r="I16" s="5">
        <f t="shared" si="1"/>
        <v>2.7324201887544759E-9</v>
      </c>
    </row>
    <row r="17" spans="1:9" ht="21" x14ac:dyDescent="0.25">
      <c r="A17" s="3" t="s">
        <v>138</v>
      </c>
      <c r="C17" s="4">
        <v>21</v>
      </c>
      <c r="E17" s="5">
        <f t="shared" si="0"/>
        <v>8.5605118626630662E-12</v>
      </c>
      <c r="G17" s="4">
        <v>21</v>
      </c>
      <c r="I17" s="5">
        <f t="shared" si="1"/>
        <v>4.3162948671463817E-12</v>
      </c>
    </row>
    <row r="18" spans="1:9" ht="21" x14ac:dyDescent="0.25">
      <c r="A18" s="3" t="s">
        <v>139</v>
      </c>
      <c r="C18" s="4">
        <v>3439946018</v>
      </c>
      <c r="E18" s="5">
        <f t="shared" si="0"/>
        <v>1.4022713663814086E-3</v>
      </c>
      <c r="G18" s="4">
        <v>56097480234</v>
      </c>
      <c r="I18" s="5">
        <f t="shared" si="1"/>
        <v>1.1530155523517133E-2</v>
      </c>
    </row>
    <row r="19" spans="1:9" ht="21" x14ac:dyDescent="0.25">
      <c r="A19" s="3" t="s">
        <v>131</v>
      </c>
      <c r="C19" s="4">
        <v>23780821935</v>
      </c>
      <c r="E19" s="5">
        <f t="shared" si="0"/>
        <v>9.6940956323069323E-3</v>
      </c>
      <c r="G19" s="4">
        <v>50109589056</v>
      </c>
      <c r="I19" s="5">
        <f t="shared" si="1"/>
        <v>1.0299417239867966E-2</v>
      </c>
    </row>
    <row r="20" spans="1:9" ht="21" x14ac:dyDescent="0.25">
      <c r="A20" s="3" t="s">
        <v>131</v>
      </c>
      <c r="C20" s="4">
        <v>45183561644</v>
      </c>
      <c r="E20" s="5">
        <f t="shared" si="0"/>
        <v>1.841878168813476E-2</v>
      </c>
      <c r="G20" s="4">
        <v>95208219178</v>
      </c>
      <c r="I20" s="5">
        <f t="shared" si="1"/>
        <v>1.9568892749911863E-2</v>
      </c>
    </row>
    <row r="21" spans="1:9" ht="21" x14ac:dyDescent="0.25">
      <c r="A21" s="3" t="s">
        <v>131</v>
      </c>
      <c r="C21" s="4">
        <v>5588493160</v>
      </c>
      <c r="E21" s="5">
        <f t="shared" si="0"/>
        <v>2.2781124757424481E-3</v>
      </c>
      <c r="G21" s="4">
        <v>11775753433</v>
      </c>
      <c r="I21" s="5">
        <f t="shared" si="1"/>
        <v>2.4203630523637752E-3</v>
      </c>
    </row>
    <row r="22" spans="1:9" ht="21" x14ac:dyDescent="0.25">
      <c r="A22" s="3" t="s">
        <v>136</v>
      </c>
      <c r="C22" s="4">
        <v>35597</v>
      </c>
      <c r="E22" s="5">
        <f t="shared" si="0"/>
        <v>1.4510882894057962E-8</v>
      </c>
      <c r="G22" s="4">
        <v>71044</v>
      </c>
      <c r="I22" s="5">
        <f t="shared" si="1"/>
        <v>1.4602231073407025E-8</v>
      </c>
    </row>
    <row r="23" spans="1:9" ht="21" x14ac:dyDescent="0.25">
      <c r="A23" s="3" t="s">
        <v>131</v>
      </c>
      <c r="C23" s="4">
        <v>37369863029</v>
      </c>
      <c r="E23" s="5">
        <f t="shared" si="0"/>
        <v>1.5233578845992784E-2</v>
      </c>
      <c r="G23" s="4">
        <v>116356164400</v>
      </c>
      <c r="I23" s="5">
        <f t="shared" si="1"/>
        <v>2.3915595960026691E-2</v>
      </c>
    </row>
    <row r="24" spans="1:9" ht="21" x14ac:dyDescent="0.25">
      <c r="A24" s="3" t="s">
        <v>131</v>
      </c>
      <c r="C24" s="4">
        <v>28536986309</v>
      </c>
      <c r="E24" s="5">
        <f t="shared" si="0"/>
        <v>1.1632914753468953E-2</v>
      </c>
      <c r="G24" s="4">
        <v>60131506856</v>
      </c>
      <c r="I24" s="5">
        <f t="shared" si="1"/>
        <v>1.2359300685539537E-2</v>
      </c>
    </row>
    <row r="25" spans="1:9" ht="21" x14ac:dyDescent="0.25">
      <c r="A25" s="3" t="s">
        <v>154</v>
      </c>
      <c r="C25" s="4">
        <v>3439946017</v>
      </c>
      <c r="E25" s="5">
        <f t="shared" si="0"/>
        <v>1.4022713659737653E-3</v>
      </c>
      <c r="G25" s="4">
        <v>26371452862</v>
      </c>
      <c r="I25" s="5">
        <f t="shared" si="1"/>
        <v>5.4203317441639696E-3</v>
      </c>
    </row>
    <row r="26" spans="1:9" ht="21" x14ac:dyDescent="0.25">
      <c r="A26" s="3" t="s">
        <v>141</v>
      </c>
      <c r="C26" s="4">
        <v>36215609033</v>
      </c>
      <c r="E26" s="5">
        <f t="shared" si="0"/>
        <v>1.4763054797169725E-2</v>
      </c>
      <c r="G26" s="4">
        <v>62544376141</v>
      </c>
      <c r="I26" s="5">
        <f t="shared" si="1"/>
        <v>1.2855236652679567E-2</v>
      </c>
    </row>
    <row r="27" spans="1:9" ht="21" x14ac:dyDescent="0.25">
      <c r="A27" s="3" t="s">
        <v>131</v>
      </c>
      <c r="C27" s="4">
        <v>47561643864</v>
      </c>
      <c r="E27" s="5">
        <f t="shared" si="0"/>
        <v>1.9388191262168002E-2</v>
      </c>
      <c r="G27" s="4">
        <v>100219178108</v>
      </c>
      <c r="I27" s="5">
        <f t="shared" si="1"/>
        <v>2.059883447891378E-2</v>
      </c>
    </row>
    <row r="28" spans="1:9" ht="21" x14ac:dyDescent="0.25">
      <c r="A28" s="3" t="s">
        <v>133</v>
      </c>
      <c r="C28" s="4">
        <v>3439946017</v>
      </c>
      <c r="E28" s="5">
        <f t="shared" si="0"/>
        <v>1.4022713659737653E-3</v>
      </c>
      <c r="G28" s="4">
        <v>44334466553</v>
      </c>
      <c r="I28" s="5">
        <f t="shared" si="1"/>
        <v>9.1124109723993724E-3</v>
      </c>
    </row>
    <row r="29" spans="1:9" ht="21" x14ac:dyDescent="0.25">
      <c r="A29" s="3" t="s">
        <v>147</v>
      </c>
      <c r="C29" s="4">
        <v>0</v>
      </c>
      <c r="E29" s="5">
        <f t="shared" si="0"/>
        <v>0</v>
      </c>
      <c r="G29" s="4">
        <v>3386301380</v>
      </c>
      <c r="I29" s="5">
        <f t="shared" si="1"/>
        <v>6.9601310786212894E-4</v>
      </c>
    </row>
    <row r="30" spans="1:9" ht="21" x14ac:dyDescent="0.25">
      <c r="A30" s="3" t="s">
        <v>149</v>
      </c>
      <c r="C30" s="4">
        <v>0</v>
      </c>
      <c r="E30" s="5">
        <f t="shared" si="0"/>
        <v>0</v>
      </c>
      <c r="G30" s="4">
        <v>2539726040</v>
      </c>
      <c r="I30" s="5">
        <f t="shared" si="1"/>
        <v>5.2200983192428601E-4</v>
      </c>
    </row>
    <row r="31" spans="1:9" ht="21" x14ac:dyDescent="0.25">
      <c r="A31" s="3" t="s">
        <v>131</v>
      </c>
      <c r="C31" s="4">
        <v>4756164372</v>
      </c>
      <c r="E31" s="5">
        <f t="shared" si="0"/>
        <v>1.938819120346735E-3</v>
      </c>
      <c r="G31" s="4">
        <v>10021917796</v>
      </c>
      <c r="I31" s="5">
        <f t="shared" si="1"/>
        <v>2.0598834448494179E-3</v>
      </c>
    </row>
    <row r="32" spans="1:9" ht="21" x14ac:dyDescent="0.25">
      <c r="A32" s="3" t="s">
        <v>138</v>
      </c>
      <c r="C32" s="4">
        <v>35135616444</v>
      </c>
      <c r="E32" s="5">
        <f t="shared" si="0"/>
        <v>1.4322802922421026E-2</v>
      </c>
      <c r="G32" s="4">
        <v>68810958909</v>
      </c>
      <c r="I32" s="5">
        <f t="shared" si="1"/>
        <v>1.4143256606777966E-2</v>
      </c>
    </row>
    <row r="33" spans="1:9" ht="21" x14ac:dyDescent="0.25">
      <c r="A33" s="3" t="s">
        <v>147</v>
      </c>
      <c r="C33" s="4">
        <v>0</v>
      </c>
      <c r="E33" s="5">
        <f t="shared" si="0"/>
        <v>0</v>
      </c>
      <c r="G33" s="4">
        <v>2709041108</v>
      </c>
      <c r="I33" s="5">
        <f t="shared" si="1"/>
        <v>5.5681048711185457E-4</v>
      </c>
    </row>
    <row r="34" spans="1:9" ht="21" x14ac:dyDescent="0.25">
      <c r="A34" s="3" t="s">
        <v>142</v>
      </c>
      <c r="C34" s="4">
        <v>12910958912</v>
      </c>
      <c r="E34" s="5">
        <f t="shared" si="0"/>
        <v>5.2630674725967358E-3</v>
      </c>
      <c r="G34" s="4">
        <v>25691780826</v>
      </c>
      <c r="I34" s="5">
        <f t="shared" si="1"/>
        <v>5.2806334146244579E-3</v>
      </c>
    </row>
    <row r="35" spans="1:9" ht="21" x14ac:dyDescent="0.25">
      <c r="A35" s="3" t="s">
        <v>131</v>
      </c>
      <c r="C35" s="4">
        <v>14268493154</v>
      </c>
      <c r="E35" s="5">
        <f t="shared" si="0"/>
        <v>5.8164573765306553E-3</v>
      </c>
      <c r="G35" s="4">
        <v>30065753427</v>
      </c>
      <c r="I35" s="5">
        <f t="shared" si="1"/>
        <v>6.1796503425642305E-3</v>
      </c>
    </row>
    <row r="36" spans="1:9" ht="21" x14ac:dyDescent="0.25">
      <c r="A36" s="3" t="s">
        <v>135</v>
      </c>
      <c r="C36" s="4">
        <v>0</v>
      </c>
      <c r="E36" s="5">
        <f t="shared" si="0"/>
        <v>0</v>
      </c>
      <c r="G36" s="4">
        <v>4313609046</v>
      </c>
      <c r="I36" s="5">
        <f t="shared" si="1"/>
        <v>8.8660993257742859E-4</v>
      </c>
    </row>
    <row r="37" spans="1:9" ht="21" x14ac:dyDescent="0.25">
      <c r="A37" s="3" t="s">
        <v>143</v>
      </c>
      <c r="C37" s="4">
        <v>58284246575</v>
      </c>
      <c r="E37" s="5">
        <f t="shared" si="0"/>
        <v>2.3759189724365082E-2</v>
      </c>
      <c r="G37" s="4">
        <v>116568493150</v>
      </c>
      <c r="I37" s="5">
        <f t="shared" si="1"/>
        <v>2.3959237554968246E-2</v>
      </c>
    </row>
    <row r="38" spans="1:9" ht="21" x14ac:dyDescent="0.25">
      <c r="A38" s="3" t="s">
        <v>144</v>
      </c>
      <c r="C38" s="4">
        <v>106250958898</v>
      </c>
      <c r="E38" s="5">
        <f t="shared" si="0"/>
        <v>4.33125044793169E-2</v>
      </c>
      <c r="G38" s="4">
        <v>318393424651</v>
      </c>
      <c r="I38" s="5">
        <f t="shared" si="1"/>
        <v>6.5441900216869978E-2</v>
      </c>
    </row>
    <row r="39" spans="1:9" ht="21" x14ac:dyDescent="0.25">
      <c r="A39" s="3" t="s">
        <v>144</v>
      </c>
      <c r="C39" s="4">
        <v>223913424657</v>
      </c>
      <c r="E39" s="5">
        <f t="shared" si="0"/>
        <v>9.127683466598864E-2</v>
      </c>
      <c r="G39" s="4">
        <v>447826849314</v>
      </c>
      <c r="I39" s="5">
        <f t="shared" si="1"/>
        <v>9.2045368145921638E-2</v>
      </c>
    </row>
    <row r="40" spans="1:9" ht="21" x14ac:dyDescent="0.25">
      <c r="A40" s="3" t="s">
        <v>145</v>
      </c>
      <c r="C40" s="4">
        <v>17646164393</v>
      </c>
      <c r="E40" s="5">
        <f t="shared" si="0"/>
        <v>7.1933428388942441E-3</v>
      </c>
      <c r="G40" s="4">
        <v>36876986306</v>
      </c>
      <c r="I40" s="5">
        <f t="shared" si="1"/>
        <v>7.5796165099245331E-3</v>
      </c>
    </row>
    <row r="41" spans="1:9" ht="21" x14ac:dyDescent="0.25">
      <c r="A41" s="3" t="s">
        <v>131</v>
      </c>
      <c r="C41" s="4">
        <v>9036712332</v>
      </c>
      <c r="E41" s="5">
        <f t="shared" si="0"/>
        <v>3.683756338931411E-3</v>
      </c>
      <c r="G41" s="4">
        <v>19041643838</v>
      </c>
      <c r="I41" s="5">
        <f t="shared" si="1"/>
        <v>3.913778550475663E-3</v>
      </c>
    </row>
    <row r="42" spans="1:9" ht="21" x14ac:dyDescent="0.25">
      <c r="A42" s="3" t="s">
        <v>145</v>
      </c>
      <c r="C42" s="4">
        <v>131506851</v>
      </c>
      <c r="E42" s="5">
        <f t="shared" si="0"/>
        <v>5.3607902762236402E-5</v>
      </c>
      <c r="G42" s="4">
        <v>216920547960</v>
      </c>
      <c r="I42" s="5">
        <f t="shared" si="1"/>
        <v>4.4585383225634691E-2</v>
      </c>
    </row>
    <row r="43" spans="1:9" ht="21" x14ac:dyDescent="0.25">
      <c r="A43" s="3" t="s">
        <v>131</v>
      </c>
      <c r="C43" s="4">
        <v>16646575361</v>
      </c>
      <c r="E43" s="5">
        <f t="shared" si="0"/>
        <v>6.7858669452645348E-3</v>
      </c>
      <c r="G43" s="4">
        <v>35076712346</v>
      </c>
      <c r="I43" s="5">
        <f t="shared" si="1"/>
        <v>7.2095920693052342E-3</v>
      </c>
    </row>
    <row r="44" spans="1:9" ht="21" x14ac:dyDescent="0.25">
      <c r="A44" s="3" t="s">
        <v>146</v>
      </c>
      <c r="C44" s="4">
        <v>76957</v>
      </c>
      <c r="E44" s="5">
        <f t="shared" si="0"/>
        <v>3.1371014829283889E-8</v>
      </c>
      <c r="G44" s="4">
        <v>76957</v>
      </c>
      <c r="I44" s="5">
        <f t="shared" si="1"/>
        <v>1.5817576385284957E-8</v>
      </c>
    </row>
    <row r="45" spans="1:9" ht="21" x14ac:dyDescent="0.25">
      <c r="A45" s="3" t="s">
        <v>131</v>
      </c>
      <c r="C45" s="4">
        <v>4756164394</v>
      </c>
      <c r="E45" s="5">
        <f t="shared" si="0"/>
        <v>1.9388191293148904E-3</v>
      </c>
      <c r="G45" s="4">
        <v>10021917818</v>
      </c>
      <c r="I45" s="5">
        <f t="shared" si="1"/>
        <v>2.0598834493712505E-3</v>
      </c>
    </row>
    <row r="46" spans="1:9" ht="21" x14ac:dyDescent="0.25">
      <c r="A46" s="3" t="s">
        <v>131</v>
      </c>
      <c r="C46" s="4">
        <v>8323287687</v>
      </c>
      <c r="E46" s="5">
        <f t="shared" si="0"/>
        <v>3.3929334752819495E-3</v>
      </c>
      <c r="G46" s="4">
        <v>17538356179</v>
      </c>
      <c r="I46" s="5">
        <f t="shared" si="1"/>
        <v>3.6047960358858442E-3</v>
      </c>
    </row>
    <row r="47" spans="1:9" ht="21" x14ac:dyDescent="0.25">
      <c r="A47" s="3" t="s">
        <v>145</v>
      </c>
      <c r="C47" s="4">
        <v>18738904109</v>
      </c>
      <c r="E47" s="5">
        <f t="shared" si="0"/>
        <v>7.6387909961142947E-3</v>
      </c>
      <c r="G47" s="4">
        <v>37592876718</v>
      </c>
      <c r="I47" s="5">
        <f t="shared" si="1"/>
        <v>7.7267590866271479E-3</v>
      </c>
    </row>
    <row r="48" spans="1:9" ht="21" x14ac:dyDescent="0.25">
      <c r="A48" s="3" t="s">
        <v>131</v>
      </c>
      <c r="C48" s="4">
        <v>21402739734</v>
      </c>
      <c r="E48" s="5">
        <f t="shared" si="0"/>
        <v>8.7246860660189132E-3</v>
      </c>
      <c r="G48" s="4">
        <v>45098630143</v>
      </c>
      <c r="I48" s="5">
        <f t="shared" si="1"/>
        <v>9.2694755143601891E-3</v>
      </c>
    </row>
    <row r="49" spans="1:9" ht="21" x14ac:dyDescent="0.25">
      <c r="A49" s="3" t="s">
        <v>131</v>
      </c>
      <c r="C49" s="4">
        <v>14268493152</v>
      </c>
      <c r="E49" s="5">
        <f t="shared" si="0"/>
        <v>5.8164573757153682E-3</v>
      </c>
      <c r="G49" s="4">
        <v>30065753425</v>
      </c>
      <c r="I49" s="5">
        <f t="shared" si="1"/>
        <v>6.1796503421531548E-3</v>
      </c>
    </row>
    <row r="50" spans="1:9" ht="21" x14ac:dyDescent="0.25">
      <c r="A50" s="3" t="s">
        <v>131</v>
      </c>
      <c r="C50" s="4">
        <v>34482191782</v>
      </c>
      <c r="E50" s="5">
        <f t="shared" si="0"/>
        <v>1.4056438657163521E-2</v>
      </c>
      <c r="G50" s="4">
        <v>72658904109</v>
      </c>
      <c r="I50" s="5">
        <f t="shared" si="1"/>
        <v>1.4934154993245611E-2</v>
      </c>
    </row>
    <row r="51" spans="1:9" ht="21" x14ac:dyDescent="0.25">
      <c r="A51" s="3" t="s">
        <v>131</v>
      </c>
      <c r="C51" s="4">
        <v>5945205482</v>
      </c>
      <c r="E51" s="5">
        <f t="shared" si="0"/>
        <v>2.4235239073633571E-3</v>
      </c>
      <c r="G51" s="4">
        <v>12527397262</v>
      </c>
      <c r="I51" s="5">
        <f t="shared" si="1"/>
        <v>2.5748543095559157E-3</v>
      </c>
    </row>
    <row r="52" spans="1:9" ht="21" x14ac:dyDescent="0.25">
      <c r="A52" s="3" t="s">
        <v>131</v>
      </c>
      <c r="C52" s="4">
        <v>54695890413</v>
      </c>
      <c r="E52" s="5">
        <f t="shared" si="0"/>
        <v>2.2296419939019315E-2</v>
      </c>
      <c r="G52" s="4">
        <v>115252054795</v>
      </c>
      <c r="I52" s="5">
        <f t="shared" si="1"/>
        <v>2.3688659644749144E-2</v>
      </c>
    </row>
    <row r="53" spans="1:9" ht="21" x14ac:dyDescent="0.25">
      <c r="A53" s="3" t="s">
        <v>138</v>
      </c>
      <c r="C53" s="4">
        <v>8164383574</v>
      </c>
      <c r="E53" s="5">
        <f t="shared" si="0"/>
        <v>3.3281572588837374E-3</v>
      </c>
      <c r="G53" s="4">
        <v>18526027399</v>
      </c>
      <c r="I53" s="5">
        <f t="shared" si="1"/>
        <v>3.807799855757949E-3</v>
      </c>
    </row>
    <row r="54" spans="1:9" ht="21" x14ac:dyDescent="0.25">
      <c r="A54" s="3" t="s">
        <v>137</v>
      </c>
      <c r="C54" s="4">
        <v>19052054796</v>
      </c>
      <c r="E54" s="5">
        <f t="shared" si="0"/>
        <v>7.766444813774513E-3</v>
      </c>
      <c r="G54" s="4">
        <v>45805479453</v>
      </c>
      <c r="I54" s="5">
        <f t="shared" si="1"/>
        <v>9.414759802388711E-3</v>
      </c>
    </row>
    <row r="55" spans="1:9" ht="21" x14ac:dyDescent="0.25">
      <c r="A55" s="3" t="s">
        <v>143</v>
      </c>
      <c r="C55" s="4">
        <v>10876712327</v>
      </c>
      <c r="E55" s="5">
        <f t="shared" si="0"/>
        <v>4.4338202334312914E-3</v>
      </c>
      <c r="G55" s="4">
        <v>21238356152</v>
      </c>
      <c r="I55" s="5">
        <f t="shared" si="1"/>
        <v>4.3652860783573513E-3</v>
      </c>
    </row>
    <row r="56" spans="1:9" ht="21" x14ac:dyDescent="0.25">
      <c r="A56" s="3" t="s">
        <v>147</v>
      </c>
      <c r="C56" s="4">
        <v>64135068492</v>
      </c>
      <c r="E56" s="5">
        <f t="shared" si="0"/>
        <v>2.6144238792308299E-2</v>
      </c>
      <c r="G56" s="4">
        <v>131018630135</v>
      </c>
      <c r="I56" s="5">
        <f t="shared" si="1"/>
        <v>2.6929287654869082E-2</v>
      </c>
    </row>
    <row r="57" spans="1:9" ht="21" x14ac:dyDescent="0.25">
      <c r="A57" s="3" t="s">
        <v>148</v>
      </c>
      <c r="C57" s="4">
        <v>284787671210</v>
      </c>
      <c r="E57" s="5">
        <f t="shared" si="0"/>
        <v>0.11609182084444734</v>
      </c>
      <c r="G57" s="4">
        <v>725157534222</v>
      </c>
      <c r="I57" s="5">
        <f t="shared" si="1"/>
        <v>0.14904732108737834</v>
      </c>
    </row>
    <row r="58" spans="1:9" ht="21" x14ac:dyDescent="0.25">
      <c r="A58" s="3" t="s">
        <v>147</v>
      </c>
      <c r="C58" s="4">
        <v>48629589038</v>
      </c>
      <c r="E58" s="5">
        <f t="shared" si="0"/>
        <v>1.982353208743947E-2</v>
      </c>
      <c r="G58" s="4">
        <v>92820821902</v>
      </c>
      <c r="I58" s="5">
        <f t="shared" si="1"/>
        <v>1.907819224475767E-2</v>
      </c>
    </row>
    <row r="59" spans="1:9" ht="21" x14ac:dyDescent="0.25">
      <c r="A59" s="3" t="s">
        <v>147</v>
      </c>
      <c r="C59" s="4">
        <v>51331232881</v>
      </c>
      <c r="E59" s="5">
        <f t="shared" si="0"/>
        <v>2.0924839428710523E-2</v>
      </c>
      <c r="G59" s="4">
        <v>96369041081</v>
      </c>
      <c r="I59" s="5">
        <f t="shared" si="1"/>
        <v>1.9807485589035195E-2</v>
      </c>
    </row>
    <row r="60" spans="1:9" ht="21" x14ac:dyDescent="0.25">
      <c r="A60" s="3" t="s">
        <v>138</v>
      </c>
      <c r="C60" s="4">
        <v>27164383557</v>
      </c>
      <c r="E60" s="5">
        <f t="shared" si="0"/>
        <v>1.1073382270553716E-2</v>
      </c>
      <c r="G60" s="4">
        <v>50561643821</v>
      </c>
      <c r="I60" s="5">
        <f t="shared" si="1"/>
        <v>1.0392331604717421E-2</v>
      </c>
    </row>
    <row r="61" spans="1:9" ht="21" x14ac:dyDescent="0.25">
      <c r="A61" s="3" t="s">
        <v>147</v>
      </c>
      <c r="C61" s="4">
        <v>47249999994</v>
      </c>
      <c r="E61" s="5">
        <f t="shared" si="0"/>
        <v>1.926115168854604E-2</v>
      </c>
      <c r="G61" s="4">
        <v>87250684917</v>
      </c>
      <c r="I61" s="5">
        <f t="shared" si="1"/>
        <v>1.79333182601073E-2</v>
      </c>
    </row>
    <row r="62" spans="1:9" ht="21" x14ac:dyDescent="0.25">
      <c r="A62" s="3" t="s">
        <v>149</v>
      </c>
      <c r="C62" s="4">
        <v>81049315060</v>
      </c>
      <c r="E62" s="5">
        <f t="shared" si="0"/>
        <v>3.3039220144373639E-2</v>
      </c>
      <c r="G62" s="4">
        <v>149621917789</v>
      </c>
      <c r="I62" s="5">
        <f t="shared" si="1"/>
        <v>3.0752967417393265E-2</v>
      </c>
    </row>
    <row r="63" spans="1:9" ht="21" x14ac:dyDescent="0.25">
      <c r="A63" s="3" t="s">
        <v>147</v>
      </c>
      <c r="C63" s="4">
        <v>43463013701</v>
      </c>
      <c r="E63" s="5">
        <f t="shared" si="0"/>
        <v>1.7717411636880852E-2</v>
      </c>
      <c r="G63" s="4">
        <v>78680547923</v>
      </c>
      <c r="I63" s="5">
        <f t="shared" si="1"/>
        <v>1.6171830721157611E-2</v>
      </c>
    </row>
    <row r="64" spans="1:9" ht="21" x14ac:dyDescent="0.25">
      <c r="A64" s="3" t="s">
        <v>135</v>
      </c>
      <c r="C64" s="4">
        <v>82697808206</v>
      </c>
      <c r="E64" s="5">
        <f t="shared" si="0"/>
        <v>3.3711217531604672E-2</v>
      </c>
      <c r="G64" s="4">
        <v>137453150666</v>
      </c>
      <c r="I64" s="5">
        <f t="shared" si="1"/>
        <v>2.825182517584543E-2</v>
      </c>
    </row>
    <row r="65" spans="1:9" ht="21" x14ac:dyDescent="0.25">
      <c r="A65" s="3" t="s">
        <v>150</v>
      </c>
      <c r="C65" s="4">
        <v>32465753421</v>
      </c>
      <c r="E65" s="5">
        <f t="shared" si="0"/>
        <v>1.323445082336974E-2</v>
      </c>
      <c r="G65" s="4">
        <v>51517808215</v>
      </c>
      <c r="I65" s="5">
        <f t="shared" si="1"/>
        <v>1.0588859579287438E-2</v>
      </c>
    </row>
    <row r="66" spans="1:9" ht="21" x14ac:dyDescent="0.25">
      <c r="A66" s="3" t="s">
        <v>137</v>
      </c>
      <c r="C66" s="4">
        <v>26753424657</v>
      </c>
      <c r="E66" s="5">
        <f t="shared" si="0"/>
        <v>1.0905857578243385E-2</v>
      </c>
      <c r="G66" s="4">
        <v>43150684919</v>
      </c>
      <c r="I66" s="5">
        <f t="shared" si="1"/>
        <v>8.8690990395109744E-3</v>
      </c>
    </row>
    <row r="67" spans="1:9" ht="21" x14ac:dyDescent="0.25">
      <c r="A67" s="3" t="s">
        <v>135</v>
      </c>
      <c r="C67" s="4">
        <v>76846027387</v>
      </c>
      <c r="E67" s="5">
        <f t="shared" si="0"/>
        <v>3.1325777573568782E-2</v>
      </c>
      <c r="G67" s="4">
        <v>113433698617</v>
      </c>
      <c r="I67" s="5">
        <f t="shared" si="1"/>
        <v>2.331491862390413E-2</v>
      </c>
    </row>
    <row r="68" spans="1:9" ht="21" x14ac:dyDescent="0.25">
      <c r="A68" s="3" t="s">
        <v>137</v>
      </c>
      <c r="C68" s="4">
        <v>15223561644</v>
      </c>
      <c r="E68" s="5">
        <f t="shared" si="0"/>
        <v>6.2057847640687837E-3</v>
      </c>
      <c r="G68" s="4">
        <v>22835342464</v>
      </c>
      <c r="I68" s="5">
        <f t="shared" si="1"/>
        <v>4.6935272127091908E-3</v>
      </c>
    </row>
    <row r="69" spans="1:9" ht="21" x14ac:dyDescent="0.25">
      <c r="A69" s="3" t="s">
        <v>142</v>
      </c>
      <c r="C69" s="4">
        <v>26972602737</v>
      </c>
      <c r="E69" s="5">
        <f t="shared" si="0"/>
        <v>1.0995204080808896E-2</v>
      </c>
      <c r="G69" s="4">
        <v>37835616431</v>
      </c>
      <c r="I69" s="5">
        <f t="shared" si="1"/>
        <v>7.7766512855449808E-3</v>
      </c>
    </row>
    <row r="70" spans="1:9" ht="21" x14ac:dyDescent="0.25">
      <c r="A70" s="3" t="s">
        <v>135</v>
      </c>
      <c r="C70" s="4">
        <v>52504109573</v>
      </c>
      <c r="E70" s="5">
        <f t="shared" si="0"/>
        <v>2.1402954897058474E-2</v>
      </c>
      <c r="G70" s="4">
        <v>74372602713</v>
      </c>
      <c r="I70" s="5">
        <f t="shared" si="1"/>
        <v>1.5286384921258998E-2</v>
      </c>
    </row>
    <row r="71" spans="1:9" ht="21" x14ac:dyDescent="0.25">
      <c r="A71" s="3" t="s">
        <v>131</v>
      </c>
      <c r="C71" s="4">
        <v>8323287683</v>
      </c>
      <c r="E71" s="5">
        <f t="shared" si="0"/>
        <v>3.3929334736513758E-3</v>
      </c>
      <c r="G71" s="4">
        <v>11890410959</v>
      </c>
      <c r="I71" s="5">
        <f t="shared" si="1"/>
        <v>2.4439295138377515E-3</v>
      </c>
    </row>
    <row r="72" spans="1:9" ht="21" x14ac:dyDescent="0.25">
      <c r="A72" s="3" t="s">
        <v>131</v>
      </c>
      <c r="C72" s="4">
        <v>52317808226</v>
      </c>
      <c r="E72" s="5">
        <f t="shared" si="0"/>
        <v>2.1327010378438305E-2</v>
      </c>
      <c r="G72" s="4">
        <v>72871232876</v>
      </c>
      <c r="I72" s="5">
        <f t="shared" si="1"/>
        <v>1.4977796591681308E-2</v>
      </c>
    </row>
    <row r="73" spans="1:9" ht="21" x14ac:dyDescent="0.25">
      <c r="A73" s="3" t="s">
        <v>151</v>
      </c>
      <c r="C73" s="4">
        <v>45308219160</v>
      </c>
      <c r="E73" s="5">
        <f t="shared" ref="E73:E95" si="2">+C73/$C$96</f>
        <v>1.8469597504538957E-2</v>
      </c>
      <c r="G73" s="4">
        <v>45308219160</v>
      </c>
      <c r="I73" s="5">
        <f t="shared" ref="I73:I95" si="3">+G73/$G$96</f>
        <v>9.3125539904691107E-3</v>
      </c>
    </row>
    <row r="74" spans="1:9" ht="21" x14ac:dyDescent="0.25">
      <c r="A74" s="3" t="s">
        <v>152</v>
      </c>
      <c r="C74" s="4">
        <v>15706849312</v>
      </c>
      <c r="E74" s="5">
        <f t="shared" si="2"/>
        <v>6.4027938028779633E-3</v>
      </c>
      <c r="G74" s="4">
        <v>15706849312</v>
      </c>
      <c r="I74" s="5">
        <f t="shared" si="3"/>
        <v>3.2283520506870131E-3</v>
      </c>
    </row>
    <row r="75" spans="1:9" ht="21" x14ac:dyDescent="0.25">
      <c r="A75" s="3" t="s">
        <v>143</v>
      </c>
      <c r="C75" s="4">
        <v>71198630125</v>
      </c>
      <c r="E75" s="5">
        <f t="shared" si="2"/>
        <v>2.9023653228115356E-2</v>
      </c>
      <c r="G75" s="4">
        <v>71198630125</v>
      </c>
      <c r="I75" s="5">
        <f t="shared" si="3"/>
        <v>1.4634013416971011E-2</v>
      </c>
    </row>
    <row r="76" spans="1:9" ht="21" x14ac:dyDescent="0.25">
      <c r="A76" s="3" t="s">
        <v>134</v>
      </c>
      <c r="C76" s="4">
        <v>34175342448</v>
      </c>
      <c r="E76" s="5">
        <f t="shared" si="2"/>
        <v>1.3931353544603651E-2</v>
      </c>
      <c r="G76" s="4">
        <v>34175342448</v>
      </c>
      <c r="I76" s="5">
        <f t="shared" si="3"/>
        <v>7.0243264376796313E-3</v>
      </c>
    </row>
    <row r="77" spans="1:9" ht="21" x14ac:dyDescent="0.25">
      <c r="A77" s="3" t="s">
        <v>149</v>
      </c>
      <c r="C77" s="4">
        <v>18986301356</v>
      </c>
      <c r="E77" s="5">
        <f t="shared" si="2"/>
        <v>7.7396408564825653E-3</v>
      </c>
      <c r="G77" s="4">
        <v>18986301356</v>
      </c>
      <c r="I77" s="5">
        <f t="shared" si="3"/>
        <v>3.9024035756665327E-3</v>
      </c>
    </row>
    <row r="78" spans="1:9" ht="21" x14ac:dyDescent="0.25">
      <c r="A78" s="3" t="s">
        <v>135</v>
      </c>
      <c r="C78" s="4">
        <v>35003835615</v>
      </c>
      <c r="E78" s="5">
        <f t="shared" si="2"/>
        <v>1.4269083334329307E-2</v>
      </c>
      <c r="G78" s="4">
        <v>35003835615</v>
      </c>
      <c r="I78" s="5">
        <f t="shared" si="3"/>
        <v>7.1946131426409623E-3</v>
      </c>
    </row>
    <row r="79" spans="1:9" ht="21" x14ac:dyDescent="0.25">
      <c r="A79" s="3" t="s">
        <v>153</v>
      </c>
      <c r="C79" s="4">
        <v>36246575337</v>
      </c>
      <c r="E79" s="5">
        <f t="shared" si="2"/>
        <v>1.4775678007299954E-2</v>
      </c>
      <c r="G79" s="4">
        <v>36246575337</v>
      </c>
      <c r="I79" s="5">
        <f t="shared" si="3"/>
        <v>7.4500431942251298E-3</v>
      </c>
    </row>
    <row r="80" spans="1:9" ht="21" x14ac:dyDescent="0.25">
      <c r="A80" s="3" t="s">
        <v>153</v>
      </c>
      <c r="C80" s="4">
        <v>37282191776</v>
      </c>
      <c r="E80" s="5">
        <f t="shared" si="2"/>
        <v>1.5197840236406069E-2</v>
      </c>
      <c r="G80" s="4">
        <v>37282191776</v>
      </c>
      <c r="I80" s="5">
        <f t="shared" si="3"/>
        <v>7.662901571367421E-3</v>
      </c>
    </row>
    <row r="81" spans="1:9" ht="21" x14ac:dyDescent="0.25">
      <c r="A81" s="3" t="s">
        <v>135</v>
      </c>
      <c r="C81" s="4">
        <v>20515068480</v>
      </c>
      <c r="E81" s="5">
        <f t="shared" si="2"/>
        <v>8.3628327183992938E-3</v>
      </c>
      <c r="G81" s="4">
        <v>20515068480</v>
      </c>
      <c r="I81" s="5">
        <f t="shared" si="3"/>
        <v>4.2166230847324061E-3</v>
      </c>
    </row>
    <row r="82" spans="1:9" ht="21" x14ac:dyDescent="0.25">
      <c r="A82" s="3" t="s">
        <v>135</v>
      </c>
      <c r="C82" s="4">
        <v>14360547936</v>
      </c>
      <c r="E82" s="5">
        <f t="shared" si="2"/>
        <v>5.8539829028795062E-3</v>
      </c>
      <c r="G82" s="4">
        <v>14360547936</v>
      </c>
      <c r="I82" s="5">
        <f t="shared" si="3"/>
        <v>2.9516361593126838E-3</v>
      </c>
    </row>
    <row r="83" spans="1:9" ht="21" x14ac:dyDescent="0.25">
      <c r="A83" s="3" t="s">
        <v>150</v>
      </c>
      <c r="C83" s="4">
        <v>18123287658</v>
      </c>
      <c r="E83" s="5">
        <f t="shared" si="2"/>
        <v>7.3878389993697214E-3</v>
      </c>
      <c r="G83" s="4">
        <v>18123287658</v>
      </c>
      <c r="I83" s="5">
        <f t="shared" si="3"/>
        <v>3.7250215949544176E-3</v>
      </c>
    </row>
    <row r="84" spans="1:9" ht="21" x14ac:dyDescent="0.25">
      <c r="A84" s="3" t="s">
        <v>138</v>
      </c>
      <c r="C84" s="4">
        <v>23732876706</v>
      </c>
      <c r="E84" s="5">
        <f t="shared" si="2"/>
        <v>9.6745510750872836E-3</v>
      </c>
      <c r="G84" s="4">
        <v>23732876706</v>
      </c>
      <c r="I84" s="5">
        <f t="shared" si="3"/>
        <v>4.8780044718440821E-3</v>
      </c>
    </row>
    <row r="85" spans="1:9" ht="21" x14ac:dyDescent="0.25">
      <c r="A85" s="3" t="s">
        <v>154</v>
      </c>
      <c r="C85" s="4">
        <v>22931506840</v>
      </c>
      <c r="E85" s="5">
        <f t="shared" si="2"/>
        <v>9.3478779205980606E-3</v>
      </c>
      <c r="G85" s="4">
        <v>22931506840</v>
      </c>
      <c r="I85" s="5">
        <f t="shared" si="3"/>
        <v>4.7132926318773404E-3</v>
      </c>
    </row>
    <row r="86" spans="1:9" ht="21" x14ac:dyDescent="0.25">
      <c r="A86" s="3" t="s">
        <v>155</v>
      </c>
      <c r="C86" s="4">
        <v>7643835612</v>
      </c>
      <c r="E86" s="5">
        <f t="shared" si="2"/>
        <v>3.1159593063224953E-3</v>
      </c>
      <c r="G86" s="4">
        <v>7643835612</v>
      </c>
      <c r="I86" s="5">
        <f t="shared" si="3"/>
        <v>1.5710975436850629E-3</v>
      </c>
    </row>
    <row r="87" spans="1:9" ht="21" x14ac:dyDescent="0.25">
      <c r="A87" s="3" t="s">
        <v>131</v>
      </c>
      <c r="C87" s="4">
        <v>29810958903</v>
      </c>
      <c r="E87" s="5">
        <f t="shared" si="2"/>
        <v>1.2152241301261555E-2</v>
      </c>
      <c r="G87" s="4">
        <v>29810958903</v>
      </c>
      <c r="I87" s="5">
        <f t="shared" si="3"/>
        <v>6.1272804237014582E-3</v>
      </c>
    </row>
    <row r="88" spans="1:9" ht="21" x14ac:dyDescent="0.25">
      <c r="A88" s="3" t="s">
        <v>131</v>
      </c>
      <c r="C88" s="4">
        <v>1783561640</v>
      </c>
      <c r="E88" s="5">
        <f t="shared" si="2"/>
        <v>7.2705717033384732E-4</v>
      </c>
      <c r="G88" s="4">
        <v>1783561640</v>
      </c>
      <c r="I88" s="5">
        <f t="shared" si="3"/>
        <v>3.6658942628434204E-4</v>
      </c>
    </row>
    <row r="89" spans="1:9" ht="21" x14ac:dyDescent="0.25">
      <c r="A89" s="3" t="s">
        <v>131</v>
      </c>
      <c r="C89" s="4">
        <v>7134246572</v>
      </c>
      <c r="E89" s="5">
        <f t="shared" si="2"/>
        <v>2.9082286862271104E-3</v>
      </c>
      <c r="G89" s="4">
        <v>7134246572</v>
      </c>
      <c r="I89" s="5">
        <f t="shared" si="3"/>
        <v>1.4663577076038223E-3</v>
      </c>
    </row>
    <row r="90" spans="1:9" ht="21" x14ac:dyDescent="0.25">
      <c r="A90" s="3" t="s">
        <v>149</v>
      </c>
      <c r="C90" s="4">
        <v>3452054792</v>
      </c>
      <c r="E90" s="5">
        <f t="shared" si="2"/>
        <v>1.4072074284513755E-3</v>
      </c>
      <c r="G90" s="4">
        <v>3452054792</v>
      </c>
      <c r="I90" s="5">
        <f t="shared" si="3"/>
        <v>7.0952792284846046E-4</v>
      </c>
    </row>
    <row r="91" spans="1:9" ht="21" x14ac:dyDescent="0.25">
      <c r="A91" s="3" t="s">
        <v>131</v>
      </c>
      <c r="C91" s="4">
        <v>45735616437</v>
      </c>
      <c r="E91" s="5">
        <f t="shared" si="2"/>
        <v>1.8643823193102212E-2</v>
      </c>
      <c r="G91" s="4">
        <v>45735616437</v>
      </c>
      <c r="I91" s="5">
        <f t="shared" si="3"/>
        <v>9.4004003082285136E-3</v>
      </c>
    </row>
    <row r="92" spans="1:9" ht="21" x14ac:dyDescent="0.25">
      <c r="A92" s="3" t="s">
        <v>131</v>
      </c>
      <c r="C92" s="4">
        <v>2208219178</v>
      </c>
      <c r="E92" s="5">
        <f t="shared" si="2"/>
        <v>9.0016602231567078E-4</v>
      </c>
      <c r="G92" s="4">
        <v>2208219178</v>
      </c>
      <c r="I92" s="5">
        <f t="shared" si="3"/>
        <v>4.5387262397788582E-4</v>
      </c>
    </row>
    <row r="93" spans="1:9" ht="21" x14ac:dyDescent="0.25">
      <c r="A93" s="3" t="s">
        <v>138</v>
      </c>
      <c r="C93" s="4">
        <v>1121917808</v>
      </c>
      <c r="E93" s="5">
        <f t="shared" si="2"/>
        <v>4.5734241449128311E-4</v>
      </c>
      <c r="G93" s="4">
        <v>1121917808</v>
      </c>
      <c r="I93" s="5">
        <f t="shared" si="3"/>
        <v>2.3059657504907236E-4</v>
      </c>
    </row>
    <row r="94" spans="1:9" ht="21" x14ac:dyDescent="0.25">
      <c r="A94" s="3" t="s">
        <v>149</v>
      </c>
      <c r="C94" s="4">
        <v>1726027396</v>
      </c>
      <c r="E94" s="5">
        <f t="shared" si="2"/>
        <v>7.0360371422568773E-4</v>
      </c>
      <c r="G94" s="4">
        <v>1726027396</v>
      </c>
      <c r="I94" s="5">
        <f t="shared" si="3"/>
        <v>3.5476396142423023E-4</v>
      </c>
    </row>
    <row r="95" spans="1:9" ht="21.75" thickBot="1" x14ac:dyDescent="0.3">
      <c r="A95" s="3" t="s">
        <v>135</v>
      </c>
      <c r="C95" s="4">
        <v>1880547945</v>
      </c>
      <c r="E95" s="5">
        <f t="shared" si="2"/>
        <v>7.6659299959424534E-4</v>
      </c>
      <c r="G95" s="4">
        <v>1880547945</v>
      </c>
      <c r="I95" s="5">
        <f t="shared" si="3"/>
        <v>3.8652378297267503E-4</v>
      </c>
    </row>
    <row r="96" spans="1:9" ht="21.75" thickBot="1" x14ac:dyDescent="0.3">
      <c r="A96" s="3" t="s">
        <v>25</v>
      </c>
      <c r="C96" s="6">
        <f>SUM(C8:C95)</f>
        <v>2453124338463</v>
      </c>
      <c r="D96" s="3"/>
      <c r="E96" s="7">
        <f>SUM(E8:E95)</f>
        <v>0.99999999999999989</v>
      </c>
      <c r="F96" s="3"/>
      <c r="G96" s="6">
        <f>SUM(G8:G95)</f>
        <v>4865283917427</v>
      </c>
      <c r="H96" s="3"/>
      <c r="I96" s="7">
        <f>SUM(I8:I95)</f>
        <v>1.0000000000000002</v>
      </c>
    </row>
    <row r="97" ht="19.5" thickTop="1" x14ac:dyDescent="0.25"/>
  </sheetData>
  <mergeCells count="11">
    <mergeCell ref="G7"/>
    <mergeCell ref="I7"/>
    <mergeCell ref="G6:I6"/>
    <mergeCell ref="A2:I2"/>
    <mergeCell ref="A3:I3"/>
    <mergeCell ref="A4:I4"/>
    <mergeCell ref="A7"/>
    <mergeCell ref="A6:B6"/>
    <mergeCell ref="C7"/>
    <mergeCell ref="E7"/>
    <mergeCell ref="C6:E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6"/>
  <dimension ref="A2:E10"/>
  <sheetViews>
    <sheetView rightToLeft="1" workbookViewId="0">
      <selection activeCell="D1" sqref="A1:XFD1048576"/>
    </sheetView>
  </sheetViews>
  <sheetFormatPr defaultRowHeight="18.75" x14ac:dyDescent="0.25"/>
  <cols>
    <col min="1" max="1" width="35.7109375" style="4" bestFit="1" customWidth="1"/>
    <col min="2" max="2" width="1" style="4" customWidth="1"/>
    <col min="3" max="3" width="22" style="4" customWidth="1"/>
    <col min="4" max="4" width="1" style="4" customWidth="1"/>
    <col min="5" max="5" width="22" style="4" customWidth="1"/>
    <col min="6" max="6" width="1" style="4" customWidth="1"/>
    <col min="7" max="7" width="9.140625" style="4" customWidth="1"/>
    <col min="8" max="16384" width="9.140625" style="4"/>
  </cols>
  <sheetData>
    <row r="2" spans="1:5" ht="26.25" x14ac:dyDescent="0.25">
      <c r="A2" s="28" t="s">
        <v>0</v>
      </c>
      <c r="B2" s="28" t="s">
        <v>0</v>
      </c>
      <c r="C2" s="28" t="s">
        <v>0</v>
      </c>
      <c r="D2" s="28" t="s">
        <v>0</v>
      </c>
      <c r="E2" s="28" t="s">
        <v>0</v>
      </c>
    </row>
    <row r="3" spans="1:5" ht="26.25" x14ac:dyDescent="0.25">
      <c r="A3" s="28" t="s">
        <v>157</v>
      </c>
      <c r="B3" s="28" t="s">
        <v>157</v>
      </c>
      <c r="C3" s="28" t="s">
        <v>157</v>
      </c>
      <c r="D3" s="28" t="s">
        <v>157</v>
      </c>
      <c r="E3" s="28" t="s">
        <v>157</v>
      </c>
    </row>
    <row r="4" spans="1:5" ht="26.25" x14ac:dyDescent="0.25">
      <c r="A4" s="28" t="s">
        <v>2</v>
      </c>
      <c r="B4" s="28" t="s">
        <v>2</v>
      </c>
      <c r="C4" s="28" t="s">
        <v>2</v>
      </c>
      <c r="D4" s="28" t="s">
        <v>2</v>
      </c>
      <c r="E4" s="28" t="s">
        <v>2</v>
      </c>
    </row>
    <row r="5" spans="1:5" ht="26.25" x14ac:dyDescent="0.25">
      <c r="E5" s="9" t="s">
        <v>232</v>
      </c>
    </row>
    <row r="6" spans="1:5" ht="27" thickBot="1" x14ac:dyDescent="0.3">
      <c r="A6" s="26" t="s">
        <v>186</v>
      </c>
      <c r="C6" s="26" t="s">
        <v>159</v>
      </c>
      <c r="E6" s="37" t="s">
        <v>233</v>
      </c>
    </row>
    <row r="7" spans="1:5" ht="27" thickBot="1" x14ac:dyDescent="0.3">
      <c r="A7" s="26" t="s">
        <v>186</v>
      </c>
      <c r="C7" s="26" t="s">
        <v>128</v>
      </c>
      <c r="E7" s="26" t="s">
        <v>128</v>
      </c>
    </row>
    <row r="8" spans="1:5" ht="21" x14ac:dyDescent="0.25">
      <c r="A8" s="3" t="s">
        <v>235</v>
      </c>
      <c r="C8" s="4">
        <v>443167765890</v>
      </c>
      <c r="E8" s="4">
        <v>740045225010</v>
      </c>
    </row>
    <row r="9" spans="1:5" ht="21.75" thickBot="1" x14ac:dyDescent="0.3">
      <c r="A9" s="3" t="s">
        <v>187</v>
      </c>
      <c r="C9" s="4">
        <v>0</v>
      </c>
      <c r="E9" s="4">
        <v>10736765874</v>
      </c>
    </row>
    <row r="10" spans="1:5" ht="21.75" thickBot="1" x14ac:dyDescent="0.3">
      <c r="A10" s="3" t="s">
        <v>25</v>
      </c>
      <c r="C10" s="6">
        <f>SUM(C8:C9)</f>
        <v>443167765890</v>
      </c>
      <c r="D10" s="3"/>
      <c r="E10" s="6">
        <f>SUM(E8:E9)</f>
        <v>750781990884</v>
      </c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/>
  <dimension ref="A2:S11"/>
  <sheetViews>
    <sheetView rightToLeft="1" workbookViewId="0">
      <selection activeCell="D1" sqref="A1:XFD1048576"/>
    </sheetView>
  </sheetViews>
  <sheetFormatPr defaultRowHeight="18.75" x14ac:dyDescent="0.25"/>
  <cols>
    <col min="1" max="1" width="33" style="4" customWidth="1"/>
    <col min="2" max="2" width="1" style="4" customWidth="1"/>
    <col min="3" max="3" width="20" style="4" customWidth="1"/>
    <col min="4" max="4" width="1" style="4" customWidth="1"/>
    <col min="5" max="5" width="35" style="4" customWidth="1"/>
    <col min="6" max="6" width="1" style="4" customWidth="1"/>
    <col min="7" max="7" width="24" style="4" customWidth="1"/>
    <col min="8" max="8" width="1" style="4" customWidth="1"/>
    <col min="9" max="9" width="23" style="4" customWidth="1"/>
    <col min="10" max="10" width="1" style="4" customWidth="1"/>
    <col min="11" max="11" width="22" style="4" customWidth="1"/>
    <col min="12" max="12" width="1" style="4" customWidth="1"/>
    <col min="13" max="13" width="24" style="4" customWidth="1"/>
    <col min="14" max="14" width="1" style="4" customWidth="1"/>
    <col min="15" max="15" width="23" style="4" customWidth="1"/>
    <col min="16" max="16" width="1" style="4" customWidth="1"/>
    <col min="17" max="17" width="22" style="4" customWidth="1"/>
    <col min="18" max="18" width="1" style="4" customWidth="1"/>
    <col min="19" max="19" width="24" style="4" customWidth="1"/>
    <col min="20" max="20" width="1" style="4" customWidth="1"/>
    <col min="21" max="21" width="9.140625" style="4" customWidth="1"/>
    <col min="22" max="16384" width="9.140625" style="4"/>
  </cols>
  <sheetData>
    <row r="2" spans="1:19" ht="26.25" x14ac:dyDescent="0.25">
      <c r="A2" s="28" t="s">
        <v>0</v>
      </c>
      <c r="B2" s="28" t="s">
        <v>0</v>
      </c>
      <c r="C2" s="28" t="s">
        <v>0</v>
      </c>
      <c r="D2" s="28" t="s">
        <v>0</v>
      </c>
      <c r="E2" s="28" t="s">
        <v>0</v>
      </c>
      <c r="F2" s="28" t="s">
        <v>0</v>
      </c>
      <c r="G2" s="28" t="s">
        <v>0</v>
      </c>
      <c r="H2" s="28" t="s">
        <v>0</v>
      </c>
      <c r="I2" s="28" t="s">
        <v>0</v>
      </c>
      <c r="J2" s="28" t="s">
        <v>0</v>
      </c>
      <c r="K2" s="28" t="s">
        <v>0</v>
      </c>
      <c r="L2" s="28" t="s">
        <v>0</v>
      </c>
      <c r="M2" s="28" t="s">
        <v>0</v>
      </c>
      <c r="N2" s="28" t="s">
        <v>0</v>
      </c>
      <c r="O2" s="28" t="s">
        <v>0</v>
      </c>
      <c r="P2" s="28" t="s">
        <v>0</v>
      </c>
      <c r="Q2" s="28" t="s">
        <v>0</v>
      </c>
      <c r="R2" s="28" t="s">
        <v>0</v>
      </c>
      <c r="S2" s="28" t="s">
        <v>0</v>
      </c>
    </row>
    <row r="3" spans="1:19" ht="26.25" x14ac:dyDescent="0.25">
      <c r="A3" s="28" t="s">
        <v>157</v>
      </c>
      <c r="B3" s="28" t="s">
        <v>157</v>
      </c>
      <c r="C3" s="28" t="s">
        <v>157</v>
      </c>
      <c r="D3" s="28" t="s">
        <v>157</v>
      </c>
      <c r="E3" s="28" t="s">
        <v>157</v>
      </c>
      <c r="F3" s="28" t="s">
        <v>157</v>
      </c>
      <c r="G3" s="28" t="s">
        <v>157</v>
      </c>
      <c r="H3" s="28" t="s">
        <v>157</v>
      </c>
      <c r="I3" s="28" t="s">
        <v>157</v>
      </c>
      <c r="J3" s="28" t="s">
        <v>157</v>
      </c>
      <c r="K3" s="28" t="s">
        <v>157</v>
      </c>
      <c r="L3" s="28" t="s">
        <v>157</v>
      </c>
      <c r="M3" s="28" t="s">
        <v>157</v>
      </c>
      <c r="N3" s="28" t="s">
        <v>157</v>
      </c>
      <c r="O3" s="28" t="s">
        <v>157</v>
      </c>
      <c r="P3" s="28" t="s">
        <v>157</v>
      </c>
      <c r="Q3" s="28" t="s">
        <v>157</v>
      </c>
      <c r="R3" s="28" t="s">
        <v>157</v>
      </c>
      <c r="S3" s="28" t="s">
        <v>157</v>
      </c>
    </row>
    <row r="4" spans="1:19" ht="26.25" x14ac:dyDescent="0.25">
      <c r="A4" s="28" t="s">
        <v>2</v>
      </c>
      <c r="B4" s="28" t="s">
        <v>2</v>
      </c>
      <c r="C4" s="28" t="s">
        <v>2</v>
      </c>
      <c r="D4" s="28" t="s">
        <v>2</v>
      </c>
      <c r="E4" s="28" t="s">
        <v>2</v>
      </c>
      <c r="F4" s="28" t="s">
        <v>2</v>
      </c>
      <c r="G4" s="28" t="s">
        <v>2</v>
      </c>
      <c r="H4" s="28" t="s">
        <v>2</v>
      </c>
      <c r="I4" s="28" t="s">
        <v>2</v>
      </c>
      <c r="J4" s="28" t="s">
        <v>2</v>
      </c>
      <c r="K4" s="28" t="s">
        <v>2</v>
      </c>
      <c r="L4" s="28" t="s">
        <v>2</v>
      </c>
      <c r="M4" s="28" t="s">
        <v>2</v>
      </c>
      <c r="N4" s="28" t="s">
        <v>2</v>
      </c>
      <c r="O4" s="28" t="s">
        <v>2</v>
      </c>
      <c r="P4" s="28" t="s">
        <v>2</v>
      </c>
      <c r="Q4" s="28" t="s">
        <v>2</v>
      </c>
      <c r="R4" s="28" t="s">
        <v>2</v>
      </c>
      <c r="S4" s="28" t="s">
        <v>2</v>
      </c>
    </row>
    <row r="6" spans="1:19" ht="26.25" x14ac:dyDescent="0.25">
      <c r="A6" s="26" t="s">
        <v>3</v>
      </c>
      <c r="C6" s="26" t="s">
        <v>165</v>
      </c>
      <c r="D6" s="26" t="s">
        <v>165</v>
      </c>
      <c r="E6" s="26" t="s">
        <v>165</v>
      </c>
      <c r="F6" s="26" t="s">
        <v>165</v>
      </c>
      <c r="G6" s="26" t="s">
        <v>165</v>
      </c>
      <c r="I6" s="26" t="s">
        <v>159</v>
      </c>
      <c r="J6" s="26" t="s">
        <v>159</v>
      </c>
      <c r="K6" s="26" t="s">
        <v>159</v>
      </c>
      <c r="L6" s="26" t="s">
        <v>159</v>
      </c>
      <c r="M6" s="26" t="s">
        <v>159</v>
      </c>
      <c r="O6" s="26" t="s">
        <v>160</v>
      </c>
      <c r="P6" s="26" t="s">
        <v>160</v>
      </c>
      <c r="Q6" s="26" t="s">
        <v>160</v>
      </c>
      <c r="R6" s="26" t="s">
        <v>160</v>
      </c>
      <c r="S6" s="26" t="s">
        <v>160</v>
      </c>
    </row>
    <row r="7" spans="1:19" ht="26.25" x14ac:dyDescent="0.25">
      <c r="A7" s="26" t="s">
        <v>3</v>
      </c>
      <c r="C7" s="26" t="s">
        <v>166</v>
      </c>
      <c r="E7" s="26" t="s">
        <v>167</v>
      </c>
      <c r="G7" s="26" t="s">
        <v>168</v>
      </c>
      <c r="I7" s="26" t="s">
        <v>169</v>
      </c>
      <c r="K7" s="26" t="s">
        <v>163</v>
      </c>
      <c r="M7" s="26" t="s">
        <v>170</v>
      </c>
      <c r="O7" s="26" t="s">
        <v>169</v>
      </c>
      <c r="Q7" s="26" t="s">
        <v>163</v>
      </c>
      <c r="S7" s="26" t="s">
        <v>170</v>
      </c>
    </row>
    <row r="8" spans="1:19" ht="21" x14ac:dyDescent="0.25">
      <c r="A8" s="3" t="s">
        <v>21</v>
      </c>
      <c r="C8" s="4" t="s">
        <v>156</v>
      </c>
      <c r="E8" s="4">
        <v>540123452</v>
      </c>
      <c r="G8" s="4">
        <v>357</v>
      </c>
      <c r="I8" s="4">
        <v>192824072364</v>
      </c>
      <c r="K8" s="4">
        <v>9660021843</v>
      </c>
      <c r="M8" s="4">
        <v>183164050521</v>
      </c>
      <c r="O8" s="4">
        <v>192824072364</v>
      </c>
      <c r="Q8" s="4">
        <v>9660021843</v>
      </c>
      <c r="S8" s="4">
        <v>183164050521</v>
      </c>
    </row>
    <row r="9" spans="1:19" ht="21" x14ac:dyDescent="0.25">
      <c r="A9" s="3" t="s">
        <v>15</v>
      </c>
      <c r="C9" s="4" t="s">
        <v>6</v>
      </c>
      <c r="E9" s="4">
        <v>27000000</v>
      </c>
      <c r="G9" s="4">
        <v>34</v>
      </c>
      <c r="I9" s="4">
        <v>918000000</v>
      </c>
      <c r="K9" s="4">
        <v>130063492</v>
      </c>
      <c r="M9" s="4">
        <v>787936508</v>
      </c>
      <c r="O9" s="4">
        <v>918000000</v>
      </c>
      <c r="Q9" s="4">
        <v>130063492</v>
      </c>
      <c r="S9" s="4">
        <v>787936508</v>
      </c>
    </row>
    <row r="10" spans="1:19" ht="21" x14ac:dyDescent="0.25">
      <c r="A10" s="3" t="s">
        <v>22</v>
      </c>
      <c r="C10" s="4" t="s">
        <v>6</v>
      </c>
      <c r="E10" s="4">
        <v>66800000</v>
      </c>
      <c r="G10" s="4">
        <v>20</v>
      </c>
      <c r="I10" s="4">
        <v>1336000000</v>
      </c>
      <c r="K10" s="4">
        <v>95185751</v>
      </c>
      <c r="M10" s="4">
        <v>1240814249</v>
      </c>
      <c r="O10" s="4">
        <v>1336000000</v>
      </c>
      <c r="Q10" s="4">
        <v>95185751</v>
      </c>
      <c r="S10" s="4">
        <v>1240814249</v>
      </c>
    </row>
    <row r="11" spans="1:19" ht="21" x14ac:dyDescent="0.25">
      <c r="A11" s="3" t="s">
        <v>25</v>
      </c>
      <c r="C11" s="4" t="s">
        <v>25</v>
      </c>
      <c r="E11" s="4" t="s">
        <v>25</v>
      </c>
      <c r="G11" s="4" t="s">
        <v>25</v>
      </c>
      <c r="I11" s="6">
        <f>SUM(I8:I10)</f>
        <v>195078072364</v>
      </c>
      <c r="J11" s="3"/>
      <c r="K11" s="6">
        <f>SUM(K8:K10)</f>
        <v>9885271086</v>
      </c>
      <c r="L11" s="3"/>
      <c r="M11" s="6">
        <f>SUM(M8:M10)</f>
        <v>185192801278</v>
      </c>
      <c r="N11" s="3"/>
      <c r="O11" s="6">
        <f>SUM(O8:O10)</f>
        <v>195078072364</v>
      </c>
      <c r="P11" s="3"/>
      <c r="Q11" s="6">
        <f>SUM(Q8:Q10)</f>
        <v>9885271086</v>
      </c>
      <c r="R11" s="3"/>
      <c r="S11" s="6">
        <f>SUM(S8:S10)</f>
        <v>185192801278</v>
      </c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/>
  <dimension ref="A2:L38"/>
  <sheetViews>
    <sheetView rightToLeft="1" workbookViewId="0">
      <selection activeCell="L17" sqref="L17"/>
    </sheetView>
  </sheetViews>
  <sheetFormatPr defaultRowHeight="18.75" x14ac:dyDescent="0.25"/>
  <cols>
    <col min="1" max="1" width="14.140625" style="4" customWidth="1"/>
    <col min="2" max="2" width="23" style="4" customWidth="1"/>
    <col min="3" max="3" width="1" style="4" customWidth="1"/>
    <col min="4" max="4" width="23" style="4" customWidth="1"/>
    <col min="5" max="5" width="1" style="4" customWidth="1"/>
    <col min="6" max="6" width="23" style="4" customWidth="1"/>
    <col min="7" max="7" width="1" style="4" customWidth="1"/>
    <col min="8" max="8" width="23" style="4" customWidth="1"/>
    <col min="9" max="9" width="1" style="4" customWidth="1"/>
    <col min="10" max="10" width="23" style="4" customWidth="1"/>
    <col min="11" max="11" width="1" style="4" customWidth="1"/>
    <col min="12" max="12" width="23" style="4" customWidth="1"/>
    <col min="13" max="13" width="1" style="4" customWidth="1"/>
    <col min="14" max="14" width="9.140625" style="4" customWidth="1"/>
    <col min="15" max="16384" width="9.140625" style="4"/>
  </cols>
  <sheetData>
    <row r="2" spans="1:12" ht="26.25" x14ac:dyDescent="0.25">
      <c r="A2" s="28" t="s">
        <v>0</v>
      </c>
      <c r="B2" s="28" t="s">
        <v>0</v>
      </c>
      <c r="C2" s="28" t="s">
        <v>0</v>
      </c>
      <c r="D2" s="28" t="s">
        <v>0</v>
      </c>
      <c r="E2" s="28" t="s">
        <v>0</v>
      </c>
      <c r="F2" s="28" t="s">
        <v>0</v>
      </c>
      <c r="G2" s="28" t="s">
        <v>0</v>
      </c>
      <c r="H2" s="28" t="s">
        <v>0</v>
      </c>
      <c r="I2" s="28" t="s">
        <v>0</v>
      </c>
      <c r="J2" s="28" t="s">
        <v>0</v>
      </c>
      <c r="K2" s="28" t="s">
        <v>0</v>
      </c>
      <c r="L2" s="28" t="s">
        <v>0</v>
      </c>
    </row>
    <row r="3" spans="1:12" ht="26.25" x14ac:dyDescent="0.25">
      <c r="A3" s="28" t="s">
        <v>157</v>
      </c>
      <c r="B3" s="28" t="s">
        <v>157</v>
      </c>
      <c r="C3" s="28" t="s">
        <v>157</v>
      </c>
      <c r="D3" s="28" t="s">
        <v>157</v>
      </c>
      <c r="E3" s="28" t="s">
        <v>157</v>
      </c>
      <c r="F3" s="28" t="s">
        <v>157</v>
      </c>
      <c r="G3" s="28" t="s">
        <v>157</v>
      </c>
      <c r="H3" s="28" t="s">
        <v>157</v>
      </c>
      <c r="I3" s="28" t="s">
        <v>157</v>
      </c>
      <c r="J3" s="28" t="s">
        <v>157</v>
      </c>
      <c r="K3" s="28" t="s">
        <v>157</v>
      </c>
      <c r="L3" s="28" t="s">
        <v>157</v>
      </c>
    </row>
    <row r="4" spans="1:12" ht="26.25" x14ac:dyDescent="0.25">
      <c r="A4" s="28" t="s">
        <v>2</v>
      </c>
      <c r="B4" s="28" t="s">
        <v>2</v>
      </c>
      <c r="C4" s="28" t="s">
        <v>2</v>
      </c>
      <c r="D4" s="28" t="s">
        <v>2</v>
      </c>
      <c r="E4" s="28" t="s">
        <v>2</v>
      </c>
      <c r="F4" s="28" t="s">
        <v>2</v>
      </c>
      <c r="G4" s="28" t="s">
        <v>2</v>
      </c>
      <c r="H4" s="28" t="s">
        <v>2</v>
      </c>
      <c r="I4" s="28" t="s">
        <v>2</v>
      </c>
      <c r="J4" s="28" t="s">
        <v>2</v>
      </c>
      <c r="K4" s="28" t="s">
        <v>2</v>
      </c>
      <c r="L4" s="28" t="s">
        <v>2</v>
      </c>
    </row>
    <row r="6" spans="1:12" ht="27" thickBot="1" x14ac:dyDescent="0.3">
      <c r="A6" s="8" t="s">
        <v>158</v>
      </c>
      <c r="B6" s="26" t="s">
        <v>159</v>
      </c>
      <c r="C6" s="26" t="s">
        <v>159</v>
      </c>
      <c r="D6" s="26" t="s">
        <v>159</v>
      </c>
      <c r="E6" s="26" t="s">
        <v>159</v>
      </c>
      <c r="F6" s="26" t="s">
        <v>159</v>
      </c>
      <c r="H6" s="26" t="s">
        <v>160</v>
      </c>
      <c r="I6" s="26" t="s">
        <v>160</v>
      </c>
      <c r="J6" s="26" t="s">
        <v>160</v>
      </c>
      <c r="K6" s="26" t="s">
        <v>160</v>
      </c>
      <c r="L6" s="26" t="s">
        <v>160</v>
      </c>
    </row>
    <row r="7" spans="1:12" ht="27" thickBot="1" x14ac:dyDescent="0.3">
      <c r="A7" s="26" t="s">
        <v>161</v>
      </c>
      <c r="B7" s="26" t="s">
        <v>162</v>
      </c>
      <c r="D7" s="26" t="s">
        <v>163</v>
      </c>
      <c r="F7" s="26" t="s">
        <v>164</v>
      </c>
      <c r="H7" s="26" t="s">
        <v>162</v>
      </c>
      <c r="J7" s="26" t="s">
        <v>163</v>
      </c>
      <c r="L7" s="26" t="s">
        <v>164</v>
      </c>
    </row>
    <row r="8" spans="1:12" ht="21" x14ac:dyDescent="0.25">
      <c r="A8" s="3" t="s">
        <v>50</v>
      </c>
      <c r="B8" s="4">
        <v>1523098717</v>
      </c>
      <c r="D8" s="4">
        <v>0</v>
      </c>
      <c r="F8" s="4">
        <v>1523098717</v>
      </c>
      <c r="H8" s="4">
        <v>3071552031</v>
      </c>
      <c r="J8" s="4">
        <v>0</v>
      </c>
      <c r="L8" s="4">
        <v>3071552031</v>
      </c>
    </row>
    <row r="9" spans="1:12" ht="21" x14ac:dyDescent="0.25">
      <c r="A9" s="3" t="s">
        <v>66</v>
      </c>
      <c r="B9" s="4">
        <v>5467057536</v>
      </c>
      <c r="D9" s="4">
        <v>0</v>
      </c>
      <c r="F9" s="4">
        <v>5467057536</v>
      </c>
      <c r="H9" s="4">
        <v>10778367989</v>
      </c>
      <c r="J9" s="4">
        <v>0</v>
      </c>
      <c r="L9" s="4">
        <v>10778367989</v>
      </c>
    </row>
    <row r="10" spans="1:12" ht="21" x14ac:dyDescent="0.25">
      <c r="A10" s="3" t="s">
        <v>79</v>
      </c>
      <c r="B10" s="4">
        <v>46237561643</v>
      </c>
      <c r="D10" s="4">
        <v>0</v>
      </c>
      <c r="F10" s="4">
        <v>46237561643</v>
      </c>
      <c r="H10" s="4">
        <v>75104136986</v>
      </c>
      <c r="J10" s="4">
        <v>0</v>
      </c>
      <c r="L10" s="4">
        <v>75104136986</v>
      </c>
    </row>
    <row r="11" spans="1:12" ht="21" x14ac:dyDescent="0.25">
      <c r="A11" s="3" t="s">
        <v>70</v>
      </c>
      <c r="B11" s="4">
        <v>46278337150</v>
      </c>
      <c r="D11" s="4">
        <v>0</v>
      </c>
      <c r="F11" s="4">
        <v>46278337150</v>
      </c>
      <c r="H11" s="4">
        <v>80894032698</v>
      </c>
      <c r="J11" s="4">
        <v>0</v>
      </c>
      <c r="L11" s="4">
        <v>80894032698</v>
      </c>
    </row>
    <row r="12" spans="1:12" ht="21" x14ac:dyDescent="0.25">
      <c r="A12" s="3" t="s">
        <v>93</v>
      </c>
      <c r="B12" s="4">
        <v>37601253847</v>
      </c>
      <c r="D12" s="4">
        <v>0</v>
      </c>
      <c r="F12" s="4">
        <v>37601253847</v>
      </c>
      <c r="H12" s="4">
        <v>77480188309</v>
      </c>
      <c r="J12" s="4">
        <v>0</v>
      </c>
      <c r="L12" s="4">
        <v>77480188309</v>
      </c>
    </row>
    <row r="13" spans="1:12" ht="21" x14ac:dyDescent="0.25">
      <c r="A13" s="3" t="s">
        <v>92</v>
      </c>
      <c r="B13" s="4">
        <v>305394848360</v>
      </c>
      <c r="D13" s="4">
        <v>0</v>
      </c>
      <c r="F13" s="4">
        <v>305394848360</v>
      </c>
      <c r="H13" s="4">
        <v>599314253934</v>
      </c>
      <c r="J13" s="4">
        <v>0</v>
      </c>
      <c r="L13" s="4">
        <v>599314253934</v>
      </c>
    </row>
    <row r="14" spans="1:12" ht="21" x14ac:dyDescent="0.25">
      <c r="A14" s="3" t="s">
        <v>90</v>
      </c>
      <c r="B14" s="4">
        <v>122545304378</v>
      </c>
      <c r="D14" s="4">
        <v>0</v>
      </c>
      <c r="F14" s="4">
        <v>122545304378</v>
      </c>
      <c r="H14" s="4">
        <v>240524587161</v>
      </c>
      <c r="J14" s="4">
        <v>0</v>
      </c>
      <c r="L14" s="4">
        <v>240524587161</v>
      </c>
    </row>
    <row r="15" spans="1:12" ht="21" x14ac:dyDescent="0.25">
      <c r="A15" s="3" t="s">
        <v>91</v>
      </c>
      <c r="B15" s="4">
        <v>30390166742</v>
      </c>
      <c r="D15" s="4">
        <v>0</v>
      </c>
      <c r="F15" s="4">
        <v>30390166742</v>
      </c>
      <c r="H15" s="4">
        <v>59647999883</v>
      </c>
      <c r="J15" s="4">
        <v>0</v>
      </c>
      <c r="L15" s="4">
        <v>59647999883</v>
      </c>
    </row>
    <row r="16" spans="1:12" ht="21" x14ac:dyDescent="0.25">
      <c r="A16" s="3" t="s">
        <v>89</v>
      </c>
      <c r="B16" s="4">
        <v>160702230139</v>
      </c>
      <c r="D16" s="4">
        <v>0</v>
      </c>
      <c r="F16" s="4">
        <v>160702230139</v>
      </c>
      <c r="H16" s="4">
        <v>315488815090</v>
      </c>
      <c r="J16" s="4">
        <v>0</v>
      </c>
      <c r="L16" s="4">
        <v>315488815090</v>
      </c>
    </row>
    <row r="17" spans="1:12" ht="21" x14ac:dyDescent="0.25">
      <c r="A17" s="3" t="s">
        <v>88</v>
      </c>
      <c r="B17" s="4">
        <v>37959655019</v>
      </c>
      <c r="D17" s="4">
        <v>0</v>
      </c>
      <c r="F17" s="4">
        <v>37959655019</v>
      </c>
      <c r="H17" s="4">
        <v>82550719643</v>
      </c>
      <c r="J17" s="4">
        <v>0</v>
      </c>
      <c r="L17" s="4">
        <v>82550719643</v>
      </c>
    </row>
    <row r="18" spans="1:12" ht="21" x14ac:dyDescent="0.25">
      <c r="A18" s="3" t="s">
        <v>95</v>
      </c>
      <c r="B18" s="4">
        <v>16737616736</v>
      </c>
      <c r="D18" s="4">
        <v>0</v>
      </c>
      <c r="F18" s="4">
        <v>16737616736</v>
      </c>
      <c r="H18" s="4">
        <v>34492818416</v>
      </c>
      <c r="J18" s="4">
        <v>0</v>
      </c>
      <c r="L18" s="4">
        <v>34492818416</v>
      </c>
    </row>
    <row r="19" spans="1:12" ht="21" x14ac:dyDescent="0.25">
      <c r="A19" s="3" t="s">
        <v>78</v>
      </c>
      <c r="B19" s="4">
        <v>47389661003</v>
      </c>
      <c r="D19" s="4">
        <v>0</v>
      </c>
      <c r="F19" s="4">
        <v>47389661003</v>
      </c>
      <c r="H19" s="4">
        <v>96537157355</v>
      </c>
      <c r="J19" s="4">
        <v>0</v>
      </c>
      <c r="L19" s="4">
        <v>96537157355</v>
      </c>
    </row>
    <row r="20" spans="1:12" ht="21" x14ac:dyDescent="0.25">
      <c r="A20" s="3" t="s">
        <v>69</v>
      </c>
      <c r="B20" s="4">
        <v>19407821037</v>
      </c>
      <c r="D20" s="4">
        <v>0</v>
      </c>
      <c r="F20" s="4">
        <v>19407821037</v>
      </c>
      <c r="H20" s="4">
        <v>39302663933</v>
      </c>
      <c r="J20" s="4">
        <v>0</v>
      </c>
      <c r="L20" s="4">
        <v>39302663933</v>
      </c>
    </row>
    <row r="21" spans="1:12" ht="21" x14ac:dyDescent="0.25">
      <c r="A21" s="3" t="s">
        <v>86</v>
      </c>
      <c r="B21" s="4">
        <v>81768534836</v>
      </c>
      <c r="D21" s="4">
        <v>0</v>
      </c>
      <c r="F21" s="4">
        <v>81768534836</v>
      </c>
      <c r="H21" s="4">
        <v>160442045765</v>
      </c>
      <c r="J21" s="4">
        <v>0</v>
      </c>
      <c r="L21" s="4">
        <v>160442045765</v>
      </c>
    </row>
    <row r="22" spans="1:12" ht="21" x14ac:dyDescent="0.25">
      <c r="A22" s="3" t="s">
        <v>87</v>
      </c>
      <c r="B22" s="4">
        <v>59830635246</v>
      </c>
      <c r="D22" s="4">
        <v>0</v>
      </c>
      <c r="F22" s="4">
        <v>59830635246</v>
      </c>
      <c r="H22" s="4">
        <v>117396618852</v>
      </c>
      <c r="J22" s="4">
        <v>0</v>
      </c>
      <c r="L22" s="4">
        <v>117396618852</v>
      </c>
    </row>
    <row r="23" spans="1:12" ht="21" x14ac:dyDescent="0.25">
      <c r="A23" s="3" t="s">
        <v>94</v>
      </c>
      <c r="B23" s="4">
        <v>8492443648</v>
      </c>
      <c r="D23" s="4">
        <v>0</v>
      </c>
      <c r="F23" s="4">
        <v>8492443648</v>
      </c>
      <c r="H23" s="4">
        <v>17465873602</v>
      </c>
      <c r="J23" s="4">
        <v>0</v>
      </c>
      <c r="L23" s="4">
        <v>17465873602</v>
      </c>
    </row>
    <row r="24" spans="1:12" ht="21" x14ac:dyDescent="0.25">
      <c r="A24" s="3" t="s">
        <v>49</v>
      </c>
      <c r="B24" s="4">
        <v>28052459016</v>
      </c>
      <c r="D24" s="4">
        <v>0</v>
      </c>
      <c r="F24" s="4">
        <v>28052459016</v>
      </c>
      <c r="H24" s="4">
        <v>55017885244</v>
      </c>
      <c r="J24" s="4">
        <v>0</v>
      </c>
      <c r="L24" s="4">
        <v>55017885244</v>
      </c>
    </row>
    <row r="25" spans="1:12" ht="21" x14ac:dyDescent="0.25">
      <c r="A25" s="3" t="s">
        <v>85</v>
      </c>
      <c r="B25" s="4">
        <v>20790776822</v>
      </c>
      <c r="D25" s="4">
        <v>0</v>
      </c>
      <c r="F25" s="4">
        <v>20790776822</v>
      </c>
      <c r="H25" s="4">
        <v>40822544716</v>
      </c>
      <c r="J25" s="4">
        <v>0</v>
      </c>
      <c r="L25" s="4">
        <v>40822544716</v>
      </c>
    </row>
    <row r="26" spans="1:12" ht="21" x14ac:dyDescent="0.25">
      <c r="A26" s="3" t="s">
        <v>73</v>
      </c>
      <c r="B26" s="4">
        <v>77403240082</v>
      </c>
      <c r="D26" s="4">
        <v>0</v>
      </c>
      <c r="F26" s="4">
        <v>77403240082</v>
      </c>
      <c r="H26" s="4">
        <v>151430194227</v>
      </c>
      <c r="J26" s="4">
        <v>0</v>
      </c>
      <c r="L26" s="4">
        <v>151430194227</v>
      </c>
    </row>
    <row r="27" spans="1:12" ht="21" x14ac:dyDescent="0.25">
      <c r="A27" s="3" t="s">
        <v>68</v>
      </c>
      <c r="B27" s="4">
        <v>58871677800</v>
      </c>
      <c r="D27" s="4">
        <v>0</v>
      </c>
      <c r="F27" s="4">
        <v>58871677800</v>
      </c>
      <c r="H27" s="4">
        <v>118263993374</v>
      </c>
      <c r="J27" s="4">
        <v>0</v>
      </c>
      <c r="L27" s="4">
        <v>118263993374</v>
      </c>
    </row>
    <row r="28" spans="1:12" ht="21" x14ac:dyDescent="0.25">
      <c r="A28" s="3" t="s">
        <v>77</v>
      </c>
      <c r="B28" s="4">
        <v>19797438525</v>
      </c>
      <c r="D28" s="4">
        <v>0</v>
      </c>
      <c r="F28" s="4">
        <v>19797438525</v>
      </c>
      <c r="H28" s="4">
        <v>38839993171</v>
      </c>
      <c r="J28" s="4">
        <v>0</v>
      </c>
      <c r="L28" s="4">
        <v>38839993171</v>
      </c>
    </row>
    <row r="29" spans="1:12" ht="21" x14ac:dyDescent="0.25">
      <c r="A29" s="3" t="s">
        <v>84</v>
      </c>
      <c r="B29" s="4">
        <v>13482332754</v>
      </c>
      <c r="D29" s="4">
        <v>0</v>
      </c>
      <c r="F29" s="4">
        <v>13482332754</v>
      </c>
      <c r="H29" s="4">
        <v>27133814319</v>
      </c>
      <c r="J29" s="4">
        <v>0</v>
      </c>
      <c r="L29" s="4">
        <v>27133814319</v>
      </c>
    </row>
    <row r="30" spans="1:12" ht="21" x14ac:dyDescent="0.25">
      <c r="A30" s="3" t="s">
        <v>72</v>
      </c>
      <c r="B30" s="4">
        <v>38620833335</v>
      </c>
      <c r="D30" s="4">
        <v>0</v>
      </c>
      <c r="F30" s="4">
        <v>38620833335</v>
      </c>
      <c r="H30" s="4">
        <v>76754282264</v>
      </c>
      <c r="J30" s="4">
        <v>0</v>
      </c>
      <c r="L30" s="4">
        <v>76754282264</v>
      </c>
    </row>
    <row r="31" spans="1:12" ht="21" x14ac:dyDescent="0.25">
      <c r="A31" s="3" t="s">
        <v>83</v>
      </c>
      <c r="B31" s="4">
        <v>2619361442</v>
      </c>
      <c r="D31" s="4">
        <v>0</v>
      </c>
      <c r="F31" s="4">
        <v>2619361442</v>
      </c>
      <c r="H31" s="4">
        <v>5145769781</v>
      </c>
      <c r="J31" s="4">
        <v>0</v>
      </c>
      <c r="L31" s="4">
        <v>5145769781</v>
      </c>
    </row>
    <row r="32" spans="1:12" ht="21" x14ac:dyDescent="0.25">
      <c r="A32" s="3" t="s">
        <v>82</v>
      </c>
      <c r="B32" s="4">
        <v>2436045585</v>
      </c>
      <c r="D32" s="4">
        <v>0</v>
      </c>
      <c r="F32" s="4">
        <v>2436045585</v>
      </c>
      <c r="H32" s="4">
        <v>4793360188</v>
      </c>
      <c r="J32" s="4">
        <v>0</v>
      </c>
      <c r="L32" s="4">
        <v>4793360188</v>
      </c>
    </row>
    <row r="33" spans="1:12" ht="21" x14ac:dyDescent="0.25">
      <c r="A33" s="3" t="s">
        <v>81</v>
      </c>
      <c r="B33" s="4">
        <v>86816328247</v>
      </c>
      <c r="D33" s="4">
        <v>0</v>
      </c>
      <c r="F33" s="4">
        <v>86816328247</v>
      </c>
      <c r="H33" s="4">
        <v>235132512867</v>
      </c>
      <c r="J33" s="4">
        <v>0</v>
      </c>
      <c r="L33" s="4">
        <v>235132512867</v>
      </c>
    </row>
    <row r="34" spans="1:12" ht="21" x14ac:dyDescent="0.25">
      <c r="A34" s="3" t="s">
        <v>74</v>
      </c>
      <c r="B34" s="4">
        <v>15126585887</v>
      </c>
      <c r="D34" s="4">
        <v>0</v>
      </c>
      <c r="F34" s="4">
        <v>15126585887</v>
      </c>
      <c r="H34" s="4">
        <v>30148622455</v>
      </c>
      <c r="J34" s="4">
        <v>0</v>
      </c>
      <c r="L34" s="4">
        <v>30148622455</v>
      </c>
    </row>
    <row r="35" spans="1:12" ht="21" x14ac:dyDescent="0.25">
      <c r="A35" s="3" t="s">
        <v>80</v>
      </c>
      <c r="B35" s="4">
        <v>305119913</v>
      </c>
      <c r="D35" s="4">
        <v>0</v>
      </c>
      <c r="F35" s="4">
        <v>305119913</v>
      </c>
      <c r="H35" s="4">
        <v>1465995850</v>
      </c>
      <c r="J35" s="4">
        <v>0</v>
      </c>
      <c r="L35" s="4">
        <v>1465995850</v>
      </c>
    </row>
    <row r="36" spans="1:12" ht="21" x14ac:dyDescent="0.25">
      <c r="A36" s="3" t="s">
        <v>71</v>
      </c>
      <c r="B36" s="4">
        <v>14873039914</v>
      </c>
      <c r="D36" s="4">
        <v>0</v>
      </c>
      <c r="F36" s="4">
        <v>14873039914</v>
      </c>
      <c r="H36" s="4">
        <v>30400730381</v>
      </c>
      <c r="J36" s="4">
        <v>0</v>
      </c>
      <c r="L36" s="4">
        <v>30400730381</v>
      </c>
    </row>
    <row r="37" spans="1:12" ht="21.75" thickBot="1" x14ac:dyDescent="0.3">
      <c r="A37" s="3" t="s">
        <v>67</v>
      </c>
      <c r="B37" s="4">
        <v>39095418134</v>
      </c>
      <c r="D37" s="4">
        <v>0</v>
      </c>
      <c r="F37" s="4">
        <v>39095418134</v>
      </c>
      <c r="H37" s="4">
        <v>76968391013</v>
      </c>
      <c r="J37" s="4">
        <v>0</v>
      </c>
      <c r="L37" s="4">
        <v>76968391013</v>
      </c>
    </row>
    <row r="38" spans="1:12" ht="21.75" thickBot="1" x14ac:dyDescent="0.3">
      <c r="A38" s="3" t="s">
        <v>25</v>
      </c>
      <c r="B38" s="6">
        <f>SUM(B8:B37)</f>
        <v>1446016883493</v>
      </c>
      <c r="C38" s="3"/>
      <c r="D38" s="6">
        <f>SUM(D8:D37)</f>
        <v>0</v>
      </c>
      <c r="E38" s="3"/>
      <c r="F38" s="6">
        <f>SUM(F8:F37)</f>
        <v>1446016883493</v>
      </c>
      <c r="G38" s="3"/>
      <c r="H38" s="6">
        <f>SUM(H8:H37)</f>
        <v>2902809921497</v>
      </c>
      <c r="I38" s="3"/>
      <c r="J38" s="6">
        <f>SUM(J8:J37)</f>
        <v>0</v>
      </c>
      <c r="K38" s="3"/>
      <c r="L38" s="6">
        <f>SUM(L8:L37)</f>
        <v>2902809921497</v>
      </c>
    </row>
  </sheetData>
  <mergeCells count="12">
    <mergeCell ref="J7"/>
    <mergeCell ref="L7"/>
    <mergeCell ref="H6:L6"/>
    <mergeCell ref="A2:L2"/>
    <mergeCell ref="A3:L3"/>
    <mergeCell ref="A4:L4"/>
    <mergeCell ref="B7"/>
    <mergeCell ref="D7"/>
    <mergeCell ref="F7"/>
    <mergeCell ref="B6:F6"/>
    <mergeCell ref="H7"/>
    <mergeCell ref="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34724-60A8-4133-9B77-AA7014DB5498}">
  <dimension ref="A2:M97"/>
  <sheetViews>
    <sheetView rightToLeft="1" topLeftCell="A92" workbookViewId="0">
      <selection activeCell="D1" sqref="A1:XFD1048576"/>
    </sheetView>
  </sheetViews>
  <sheetFormatPr defaultRowHeight="18.75" x14ac:dyDescent="0.25"/>
  <cols>
    <col min="1" max="1" width="26.5703125" style="4" bestFit="1" customWidth="1"/>
    <col min="2" max="2" width="1" style="4" customWidth="1"/>
    <col min="3" max="3" width="23" style="4" customWidth="1"/>
    <col min="4" max="4" width="1" style="4" customWidth="1"/>
    <col min="5" max="5" width="23" style="4" customWidth="1"/>
    <col min="6" max="6" width="1" style="4" customWidth="1"/>
    <col min="7" max="7" width="23" style="4" customWidth="1"/>
    <col min="8" max="8" width="1" style="4" customWidth="1"/>
    <col min="9" max="9" width="23" style="4" customWidth="1"/>
    <col min="10" max="10" width="1" style="4" customWidth="1"/>
    <col min="11" max="11" width="23" style="4" customWidth="1"/>
    <col min="12" max="12" width="1" style="4" customWidth="1"/>
    <col min="13" max="13" width="23" style="4" customWidth="1"/>
    <col min="14" max="14" width="1" style="4" customWidth="1"/>
    <col min="15" max="15" width="9.140625" style="4" customWidth="1"/>
    <col min="16" max="16384" width="9.140625" style="4"/>
  </cols>
  <sheetData>
    <row r="2" spans="1:13" ht="26.25" x14ac:dyDescent="0.25">
      <c r="A2" s="28" t="s">
        <v>0</v>
      </c>
      <c r="B2" s="28" t="s">
        <v>0</v>
      </c>
      <c r="C2" s="28" t="s">
        <v>0</v>
      </c>
      <c r="D2" s="28" t="s">
        <v>0</v>
      </c>
      <c r="E2" s="28" t="s">
        <v>0</v>
      </c>
      <c r="F2" s="28" t="s">
        <v>0</v>
      </c>
      <c r="G2" s="28" t="s">
        <v>0</v>
      </c>
      <c r="H2" s="28" t="s">
        <v>0</v>
      </c>
      <c r="I2" s="28" t="s">
        <v>0</v>
      </c>
      <c r="J2" s="28" t="s">
        <v>0</v>
      </c>
      <c r="K2" s="28" t="s">
        <v>0</v>
      </c>
      <c r="L2" s="28" t="s">
        <v>0</v>
      </c>
      <c r="M2" s="28" t="s">
        <v>0</v>
      </c>
    </row>
    <row r="3" spans="1:13" ht="26.25" x14ac:dyDescent="0.25">
      <c r="A3" s="28" t="s">
        <v>157</v>
      </c>
      <c r="B3" s="28" t="s">
        <v>157</v>
      </c>
      <c r="C3" s="28" t="s">
        <v>157</v>
      </c>
      <c r="D3" s="28" t="s">
        <v>157</v>
      </c>
      <c r="E3" s="28" t="s">
        <v>157</v>
      </c>
      <c r="F3" s="28" t="s">
        <v>157</v>
      </c>
      <c r="G3" s="28" t="s">
        <v>157</v>
      </c>
      <c r="H3" s="28" t="s">
        <v>157</v>
      </c>
      <c r="I3" s="28" t="s">
        <v>157</v>
      </c>
      <c r="J3" s="28" t="s">
        <v>157</v>
      </c>
      <c r="K3" s="28" t="s">
        <v>157</v>
      </c>
      <c r="L3" s="28" t="s">
        <v>157</v>
      </c>
      <c r="M3" s="28" t="s">
        <v>157</v>
      </c>
    </row>
    <row r="4" spans="1:13" ht="26.25" x14ac:dyDescent="0.25">
      <c r="A4" s="28" t="s">
        <v>2</v>
      </c>
      <c r="B4" s="28" t="s">
        <v>2</v>
      </c>
      <c r="C4" s="28" t="s">
        <v>2</v>
      </c>
      <c r="D4" s="28" t="s">
        <v>2</v>
      </c>
      <c r="E4" s="28" t="s">
        <v>2</v>
      </c>
      <c r="F4" s="28" t="s">
        <v>2</v>
      </c>
      <c r="G4" s="28" t="s">
        <v>2</v>
      </c>
      <c r="H4" s="28" t="s">
        <v>2</v>
      </c>
      <c r="I4" s="28" t="s">
        <v>2</v>
      </c>
      <c r="J4" s="28" t="s">
        <v>2</v>
      </c>
      <c r="K4" s="28" t="s">
        <v>2</v>
      </c>
      <c r="L4" s="28" t="s">
        <v>2</v>
      </c>
      <c r="M4" s="28" t="s">
        <v>2</v>
      </c>
    </row>
    <row r="6" spans="1:13" ht="27" thickBot="1" x14ac:dyDescent="0.3">
      <c r="A6" s="8" t="s">
        <v>158</v>
      </c>
      <c r="C6" s="26" t="s">
        <v>159</v>
      </c>
      <c r="D6" s="26" t="s">
        <v>159</v>
      </c>
      <c r="E6" s="26" t="s">
        <v>159</v>
      </c>
      <c r="F6" s="26" t="s">
        <v>159</v>
      </c>
      <c r="G6" s="26" t="s">
        <v>159</v>
      </c>
      <c r="I6" s="26" t="s">
        <v>160</v>
      </c>
      <c r="J6" s="26" t="s">
        <v>160</v>
      </c>
      <c r="K6" s="26" t="s">
        <v>160</v>
      </c>
      <c r="L6" s="26" t="s">
        <v>160</v>
      </c>
      <c r="M6" s="26" t="s">
        <v>160</v>
      </c>
    </row>
    <row r="7" spans="1:13" ht="27" thickBot="1" x14ac:dyDescent="0.3">
      <c r="A7" s="8" t="s">
        <v>161</v>
      </c>
      <c r="C7" s="8" t="s">
        <v>162</v>
      </c>
      <c r="E7" s="8" t="s">
        <v>163</v>
      </c>
      <c r="G7" s="8" t="s">
        <v>164</v>
      </c>
      <c r="I7" s="8" t="s">
        <v>162</v>
      </c>
      <c r="K7" s="8" t="s">
        <v>163</v>
      </c>
      <c r="M7" s="8" t="s">
        <v>164</v>
      </c>
    </row>
    <row r="8" spans="1:13" ht="21" x14ac:dyDescent="0.25">
      <c r="A8" s="3" t="s">
        <v>131</v>
      </c>
      <c r="C8" s="4">
        <v>12232</v>
      </c>
      <c r="E8" s="4">
        <v>0</v>
      </c>
      <c r="G8" s="4">
        <f>+C8-E8</f>
        <v>12232</v>
      </c>
      <c r="I8" s="4">
        <v>24633</v>
      </c>
      <c r="K8" s="4">
        <v>0</v>
      </c>
      <c r="M8" s="4">
        <f t="shared" ref="M8:M71" si="0">+I8-K8</f>
        <v>24633</v>
      </c>
    </row>
    <row r="9" spans="1:13" ht="21" x14ac:dyDescent="0.25">
      <c r="A9" s="3" t="s">
        <v>132</v>
      </c>
      <c r="C9" s="4">
        <v>897650922</v>
      </c>
      <c r="E9" s="4">
        <v>0</v>
      </c>
      <c r="G9" s="4">
        <f t="shared" ref="G9:G72" si="1">+C9-E9</f>
        <v>897650922</v>
      </c>
      <c r="I9" s="4">
        <v>4565968824</v>
      </c>
      <c r="K9" s="4">
        <v>0</v>
      </c>
      <c r="M9" s="4">
        <f t="shared" si="0"/>
        <v>4565968824</v>
      </c>
    </row>
    <row r="10" spans="1:13" ht="21" x14ac:dyDescent="0.25">
      <c r="A10" s="3" t="s">
        <v>134</v>
      </c>
      <c r="C10" s="4">
        <v>6222</v>
      </c>
      <c r="E10" s="4">
        <v>0</v>
      </c>
      <c r="G10" s="4">
        <f t="shared" si="1"/>
        <v>6222</v>
      </c>
      <c r="I10" s="4">
        <v>31381</v>
      </c>
      <c r="K10" s="4">
        <v>0</v>
      </c>
      <c r="M10" s="4">
        <f t="shared" si="0"/>
        <v>31381</v>
      </c>
    </row>
    <row r="11" spans="1:13" ht="21" x14ac:dyDescent="0.25">
      <c r="A11" s="3" t="s">
        <v>135</v>
      </c>
      <c r="C11" s="4">
        <v>4729</v>
      </c>
      <c r="E11" s="4">
        <v>0</v>
      </c>
      <c r="G11" s="4">
        <f t="shared" si="1"/>
        <v>4729</v>
      </c>
      <c r="I11" s="4">
        <v>4729</v>
      </c>
      <c r="K11" s="4">
        <v>0</v>
      </c>
      <c r="M11" s="4">
        <f t="shared" si="0"/>
        <v>4729</v>
      </c>
    </row>
    <row r="12" spans="1:13" ht="21" x14ac:dyDescent="0.25">
      <c r="A12" s="3" t="s">
        <v>136</v>
      </c>
      <c r="C12" s="4">
        <v>0</v>
      </c>
      <c r="E12" s="4">
        <v>0</v>
      </c>
      <c r="G12" s="4">
        <f t="shared" si="1"/>
        <v>0</v>
      </c>
      <c r="I12" s="4">
        <v>13204</v>
      </c>
      <c r="K12" s="4">
        <v>0</v>
      </c>
      <c r="M12" s="4">
        <f t="shared" si="0"/>
        <v>13204</v>
      </c>
    </row>
    <row r="13" spans="1:13" ht="21" x14ac:dyDescent="0.25">
      <c r="A13" s="3" t="s">
        <v>137</v>
      </c>
      <c r="C13" s="4">
        <v>5357</v>
      </c>
      <c r="E13" s="4">
        <v>0</v>
      </c>
      <c r="G13" s="4">
        <f t="shared" si="1"/>
        <v>5357</v>
      </c>
      <c r="I13" s="4">
        <v>27316</v>
      </c>
      <c r="K13" s="4">
        <v>0</v>
      </c>
      <c r="M13" s="4">
        <f t="shared" si="0"/>
        <v>27316</v>
      </c>
    </row>
    <row r="14" spans="1:13" ht="21" x14ac:dyDescent="0.25">
      <c r="A14" s="3" t="s">
        <v>131</v>
      </c>
      <c r="C14" s="4">
        <v>0</v>
      </c>
      <c r="E14" s="4">
        <v>0</v>
      </c>
      <c r="G14" s="4">
        <f t="shared" si="1"/>
        <v>0</v>
      </c>
      <c r="I14" s="4">
        <v>19178088</v>
      </c>
      <c r="K14" s="4">
        <v>0</v>
      </c>
      <c r="M14" s="4">
        <f t="shared" si="0"/>
        <v>19178088</v>
      </c>
    </row>
    <row r="15" spans="1:13" ht="21" x14ac:dyDescent="0.25">
      <c r="A15" s="3" t="s">
        <v>131</v>
      </c>
      <c r="C15" s="4">
        <v>0</v>
      </c>
      <c r="E15" s="4">
        <v>0</v>
      </c>
      <c r="G15" s="4">
        <f t="shared" si="1"/>
        <v>0</v>
      </c>
      <c r="I15" s="4">
        <v>71232883</v>
      </c>
      <c r="K15" s="4">
        <v>0</v>
      </c>
      <c r="M15" s="4">
        <f t="shared" si="0"/>
        <v>71232883</v>
      </c>
    </row>
    <row r="16" spans="1:13" ht="21" x14ac:dyDescent="0.25">
      <c r="A16" s="3" t="s">
        <v>138</v>
      </c>
      <c r="C16" s="4">
        <v>3502</v>
      </c>
      <c r="E16" s="4">
        <v>0</v>
      </c>
      <c r="G16" s="4">
        <f t="shared" si="1"/>
        <v>3502</v>
      </c>
      <c r="I16" s="4">
        <v>13294</v>
      </c>
      <c r="K16" s="4">
        <v>0</v>
      </c>
      <c r="M16" s="4">
        <f t="shared" si="0"/>
        <v>13294</v>
      </c>
    </row>
    <row r="17" spans="1:13" ht="21" x14ac:dyDescent="0.25">
      <c r="A17" s="3" t="s">
        <v>138</v>
      </c>
      <c r="C17" s="4">
        <v>21</v>
      </c>
      <c r="E17" s="4">
        <v>0</v>
      </c>
      <c r="G17" s="4">
        <f t="shared" si="1"/>
        <v>21</v>
      </c>
      <c r="I17" s="4">
        <v>21</v>
      </c>
      <c r="K17" s="4">
        <v>0</v>
      </c>
      <c r="M17" s="4">
        <f t="shared" si="0"/>
        <v>21</v>
      </c>
    </row>
    <row r="18" spans="1:13" ht="21" x14ac:dyDescent="0.25">
      <c r="A18" s="3" t="s">
        <v>139</v>
      </c>
      <c r="C18" s="4">
        <v>3439946018</v>
      </c>
      <c r="E18" s="4">
        <v>0</v>
      </c>
      <c r="G18" s="4">
        <f t="shared" si="1"/>
        <v>3439946018</v>
      </c>
      <c r="I18" s="4">
        <v>56097480234</v>
      </c>
      <c r="K18" s="4">
        <v>185306953</v>
      </c>
      <c r="M18" s="4">
        <f t="shared" si="0"/>
        <v>55912173281</v>
      </c>
    </row>
    <row r="19" spans="1:13" ht="21" x14ac:dyDescent="0.25">
      <c r="A19" s="3" t="s">
        <v>131</v>
      </c>
      <c r="C19" s="4">
        <v>23780821935</v>
      </c>
      <c r="E19" s="4">
        <v>0</v>
      </c>
      <c r="G19" s="4">
        <f t="shared" si="1"/>
        <v>23780821935</v>
      </c>
      <c r="I19" s="4">
        <v>50109589056</v>
      </c>
      <c r="K19" s="4">
        <v>0</v>
      </c>
      <c r="M19" s="4">
        <f t="shared" si="0"/>
        <v>50109589056</v>
      </c>
    </row>
    <row r="20" spans="1:13" ht="21" x14ac:dyDescent="0.25">
      <c r="A20" s="3" t="s">
        <v>131</v>
      </c>
      <c r="C20" s="4">
        <v>45183561644</v>
      </c>
      <c r="E20" s="4">
        <v>0</v>
      </c>
      <c r="G20" s="4">
        <f t="shared" si="1"/>
        <v>45183561644</v>
      </c>
      <c r="I20" s="4">
        <v>95208219178</v>
      </c>
      <c r="K20" s="4">
        <v>0</v>
      </c>
      <c r="M20" s="4">
        <f t="shared" si="0"/>
        <v>95208219178</v>
      </c>
    </row>
    <row r="21" spans="1:13" ht="21" x14ac:dyDescent="0.25">
      <c r="A21" s="3" t="s">
        <v>131</v>
      </c>
      <c r="C21" s="4">
        <v>5588493160</v>
      </c>
      <c r="E21" s="4">
        <v>0</v>
      </c>
      <c r="G21" s="4">
        <f t="shared" si="1"/>
        <v>5588493160</v>
      </c>
      <c r="I21" s="4">
        <v>11775753433</v>
      </c>
      <c r="K21" s="4">
        <v>0</v>
      </c>
      <c r="M21" s="4">
        <f t="shared" si="0"/>
        <v>11775753433</v>
      </c>
    </row>
    <row r="22" spans="1:13" ht="21" x14ac:dyDescent="0.25">
      <c r="A22" s="3" t="s">
        <v>136</v>
      </c>
      <c r="C22" s="4">
        <v>35597</v>
      </c>
      <c r="E22" s="4">
        <v>0</v>
      </c>
      <c r="G22" s="4">
        <f t="shared" si="1"/>
        <v>35597</v>
      </c>
      <c r="I22" s="4">
        <v>71044</v>
      </c>
      <c r="K22" s="4">
        <v>0</v>
      </c>
      <c r="M22" s="4">
        <f t="shared" si="0"/>
        <v>71044</v>
      </c>
    </row>
    <row r="23" spans="1:13" ht="21" x14ac:dyDescent="0.25">
      <c r="A23" s="3" t="s">
        <v>131</v>
      </c>
      <c r="C23" s="4">
        <v>37369863029</v>
      </c>
      <c r="E23" s="4">
        <v>0</v>
      </c>
      <c r="G23" s="4">
        <f t="shared" si="1"/>
        <v>37369863029</v>
      </c>
      <c r="I23" s="4">
        <v>116356164400</v>
      </c>
      <c r="K23" s="4">
        <v>0</v>
      </c>
      <c r="M23" s="4">
        <f t="shared" si="0"/>
        <v>116356164400</v>
      </c>
    </row>
    <row r="24" spans="1:13" ht="21" x14ac:dyDescent="0.25">
      <c r="A24" s="3" t="s">
        <v>131</v>
      </c>
      <c r="C24" s="4">
        <v>28536986309</v>
      </c>
      <c r="E24" s="4">
        <v>0</v>
      </c>
      <c r="G24" s="4">
        <f t="shared" si="1"/>
        <v>28536986309</v>
      </c>
      <c r="I24" s="4">
        <v>60131506856</v>
      </c>
      <c r="K24" s="4">
        <v>0</v>
      </c>
      <c r="M24" s="4">
        <f t="shared" si="0"/>
        <v>60131506856</v>
      </c>
    </row>
    <row r="25" spans="1:13" ht="21" x14ac:dyDescent="0.25">
      <c r="A25" s="3" t="s">
        <v>154</v>
      </c>
      <c r="C25" s="4">
        <v>3439946017</v>
      </c>
      <c r="E25" s="4">
        <v>0</v>
      </c>
      <c r="G25" s="4">
        <f t="shared" si="1"/>
        <v>3439946017</v>
      </c>
      <c r="I25" s="4">
        <v>26371452862</v>
      </c>
      <c r="K25" s="4">
        <v>0</v>
      </c>
      <c r="M25" s="4">
        <f t="shared" si="0"/>
        <v>26371452862</v>
      </c>
    </row>
    <row r="26" spans="1:13" ht="21" x14ac:dyDescent="0.25">
      <c r="A26" s="3" t="s">
        <v>141</v>
      </c>
      <c r="C26" s="4">
        <v>36215609033</v>
      </c>
      <c r="E26" s="4">
        <v>0</v>
      </c>
      <c r="G26" s="4">
        <f t="shared" si="1"/>
        <v>36215609033</v>
      </c>
      <c r="I26" s="4">
        <v>62544376141</v>
      </c>
      <c r="K26" s="4">
        <v>0</v>
      </c>
      <c r="M26" s="4">
        <f t="shared" si="0"/>
        <v>62544376141</v>
      </c>
    </row>
    <row r="27" spans="1:13" ht="21" x14ac:dyDescent="0.25">
      <c r="A27" s="3" t="s">
        <v>131</v>
      </c>
      <c r="C27" s="4">
        <v>47561643864</v>
      </c>
      <c r="E27" s="4">
        <v>0</v>
      </c>
      <c r="G27" s="4">
        <f t="shared" si="1"/>
        <v>47561643864</v>
      </c>
      <c r="I27" s="4">
        <v>100219178108</v>
      </c>
      <c r="K27" s="4">
        <v>0</v>
      </c>
      <c r="M27" s="4">
        <f t="shared" si="0"/>
        <v>100219178108</v>
      </c>
    </row>
    <row r="28" spans="1:13" ht="21" x14ac:dyDescent="0.25">
      <c r="A28" s="3" t="s">
        <v>133</v>
      </c>
      <c r="C28" s="4">
        <v>3439946017</v>
      </c>
      <c r="E28" s="4">
        <v>0</v>
      </c>
      <c r="G28" s="4">
        <f t="shared" si="1"/>
        <v>3439946017</v>
      </c>
      <c r="I28" s="4">
        <v>44334466553</v>
      </c>
      <c r="K28" s="4">
        <v>121405702</v>
      </c>
      <c r="M28" s="4">
        <f t="shared" si="0"/>
        <v>44213060851</v>
      </c>
    </row>
    <row r="29" spans="1:13" ht="21" x14ac:dyDescent="0.25">
      <c r="A29" s="3" t="s">
        <v>147</v>
      </c>
      <c r="C29" s="4">
        <v>0</v>
      </c>
      <c r="E29" s="4">
        <v>0</v>
      </c>
      <c r="G29" s="4">
        <f t="shared" si="1"/>
        <v>0</v>
      </c>
      <c r="I29" s="4">
        <v>3386301380</v>
      </c>
      <c r="K29" s="4">
        <v>0</v>
      </c>
      <c r="M29" s="4">
        <f t="shared" si="0"/>
        <v>3386301380</v>
      </c>
    </row>
    <row r="30" spans="1:13" ht="21" x14ac:dyDescent="0.25">
      <c r="A30" s="3" t="s">
        <v>149</v>
      </c>
      <c r="C30" s="4">
        <v>0</v>
      </c>
      <c r="E30" s="4">
        <v>0</v>
      </c>
      <c r="G30" s="4">
        <f t="shared" si="1"/>
        <v>0</v>
      </c>
      <c r="I30" s="4">
        <v>2539726040</v>
      </c>
      <c r="K30" s="4">
        <v>0</v>
      </c>
      <c r="M30" s="4">
        <f t="shared" si="0"/>
        <v>2539726040</v>
      </c>
    </row>
    <row r="31" spans="1:13" ht="21" x14ac:dyDescent="0.25">
      <c r="A31" s="3" t="s">
        <v>131</v>
      </c>
      <c r="C31" s="4">
        <v>4756164372</v>
      </c>
      <c r="E31" s="4">
        <v>0</v>
      </c>
      <c r="G31" s="4">
        <f t="shared" si="1"/>
        <v>4756164372</v>
      </c>
      <c r="I31" s="4">
        <v>10021917796</v>
      </c>
      <c r="K31" s="4">
        <v>0</v>
      </c>
      <c r="M31" s="4">
        <f t="shared" si="0"/>
        <v>10021917796</v>
      </c>
    </row>
    <row r="32" spans="1:13" ht="21" x14ac:dyDescent="0.25">
      <c r="A32" s="3" t="s">
        <v>138</v>
      </c>
      <c r="C32" s="4">
        <v>35135616444</v>
      </c>
      <c r="E32" s="4">
        <v>12865410</v>
      </c>
      <c r="G32" s="4">
        <f t="shared" si="1"/>
        <v>35122751034</v>
      </c>
      <c r="I32" s="4">
        <v>68810958909</v>
      </c>
      <c r="K32" s="4">
        <v>233570958</v>
      </c>
      <c r="M32" s="4">
        <f t="shared" si="0"/>
        <v>68577387951</v>
      </c>
    </row>
    <row r="33" spans="1:13" ht="21" x14ac:dyDescent="0.25">
      <c r="A33" s="3" t="s">
        <v>147</v>
      </c>
      <c r="C33" s="4">
        <v>0</v>
      </c>
      <c r="E33" s="4">
        <v>0</v>
      </c>
      <c r="G33" s="4">
        <f t="shared" si="1"/>
        <v>0</v>
      </c>
      <c r="I33" s="4">
        <v>2709041108</v>
      </c>
      <c r="K33" s="4">
        <v>0</v>
      </c>
      <c r="M33" s="4">
        <f t="shared" si="0"/>
        <v>2709041108</v>
      </c>
    </row>
    <row r="34" spans="1:13" ht="21" x14ac:dyDescent="0.25">
      <c r="A34" s="3" t="s">
        <v>142</v>
      </c>
      <c r="C34" s="4">
        <v>12910958912</v>
      </c>
      <c r="E34" s="4">
        <v>0</v>
      </c>
      <c r="G34" s="4">
        <f t="shared" si="1"/>
        <v>12910958912</v>
      </c>
      <c r="I34" s="4">
        <v>25691780826</v>
      </c>
      <c r="K34" s="4">
        <v>82413262</v>
      </c>
      <c r="M34" s="4">
        <f t="shared" si="0"/>
        <v>25609367564</v>
      </c>
    </row>
    <row r="35" spans="1:13" ht="21" x14ac:dyDescent="0.25">
      <c r="A35" s="3" t="s">
        <v>131</v>
      </c>
      <c r="C35" s="4">
        <v>14268493154</v>
      </c>
      <c r="E35" s="4">
        <v>0</v>
      </c>
      <c r="G35" s="4">
        <f t="shared" si="1"/>
        <v>14268493154</v>
      </c>
      <c r="I35" s="4">
        <v>30065753427</v>
      </c>
      <c r="K35" s="4">
        <v>0</v>
      </c>
      <c r="M35" s="4">
        <f t="shared" si="0"/>
        <v>30065753427</v>
      </c>
    </row>
    <row r="36" spans="1:13" ht="21" x14ac:dyDescent="0.25">
      <c r="A36" s="3" t="s">
        <v>135</v>
      </c>
      <c r="C36" s="4">
        <v>0</v>
      </c>
      <c r="E36" s="4">
        <v>0</v>
      </c>
      <c r="G36" s="4">
        <f t="shared" si="1"/>
        <v>0</v>
      </c>
      <c r="I36" s="4">
        <v>4313609046</v>
      </c>
      <c r="K36" s="4">
        <v>0</v>
      </c>
      <c r="M36" s="4">
        <f t="shared" si="0"/>
        <v>4313609046</v>
      </c>
    </row>
    <row r="37" spans="1:13" ht="21" x14ac:dyDescent="0.25">
      <c r="A37" s="3" t="s">
        <v>143</v>
      </c>
      <c r="C37" s="4">
        <v>58284246575</v>
      </c>
      <c r="E37" s="4">
        <v>0</v>
      </c>
      <c r="G37" s="4">
        <f t="shared" si="1"/>
        <v>58284246575</v>
      </c>
      <c r="I37" s="4">
        <v>116568493150</v>
      </c>
      <c r="K37" s="4">
        <v>799854339</v>
      </c>
      <c r="M37" s="4">
        <f t="shared" si="0"/>
        <v>115768638811</v>
      </c>
    </row>
    <row r="38" spans="1:13" ht="21" x14ac:dyDescent="0.25">
      <c r="A38" s="3" t="s">
        <v>144</v>
      </c>
      <c r="C38" s="4">
        <v>106250958898</v>
      </c>
      <c r="E38" s="4">
        <v>0</v>
      </c>
      <c r="G38" s="4">
        <f t="shared" si="1"/>
        <v>106250958898</v>
      </c>
      <c r="I38" s="4">
        <v>318393424651</v>
      </c>
      <c r="K38" s="4">
        <v>0</v>
      </c>
      <c r="M38" s="4">
        <f t="shared" si="0"/>
        <v>318393424651</v>
      </c>
    </row>
    <row r="39" spans="1:13" ht="21" x14ac:dyDescent="0.25">
      <c r="A39" s="3" t="s">
        <v>144</v>
      </c>
      <c r="C39" s="4">
        <v>223913424657</v>
      </c>
      <c r="E39" s="4">
        <v>0</v>
      </c>
      <c r="G39" s="4">
        <f t="shared" si="1"/>
        <v>223913424657</v>
      </c>
      <c r="I39" s="4">
        <v>447826849314</v>
      </c>
      <c r="K39" s="4">
        <v>0</v>
      </c>
      <c r="M39" s="4">
        <f t="shared" si="0"/>
        <v>447826849314</v>
      </c>
    </row>
    <row r="40" spans="1:13" ht="21" x14ac:dyDescent="0.25">
      <c r="A40" s="3" t="s">
        <v>145</v>
      </c>
      <c r="C40" s="4">
        <v>17646164393</v>
      </c>
      <c r="E40" s="4">
        <v>3104071</v>
      </c>
      <c r="G40" s="4">
        <f t="shared" si="1"/>
        <v>17643060322</v>
      </c>
      <c r="I40" s="4">
        <v>36876986306</v>
      </c>
      <c r="K40" s="4">
        <v>84147273</v>
      </c>
      <c r="M40" s="4">
        <f t="shared" si="0"/>
        <v>36792839033</v>
      </c>
    </row>
    <row r="41" spans="1:13" ht="21" x14ac:dyDescent="0.25">
      <c r="A41" s="3" t="s">
        <v>131</v>
      </c>
      <c r="C41" s="4">
        <v>9036712332</v>
      </c>
      <c r="E41" s="4">
        <v>0</v>
      </c>
      <c r="G41" s="4">
        <f t="shared" si="1"/>
        <v>9036712332</v>
      </c>
      <c r="I41" s="4">
        <v>19041643838</v>
      </c>
      <c r="K41" s="4">
        <v>0</v>
      </c>
      <c r="M41" s="4">
        <f t="shared" si="0"/>
        <v>19041643838</v>
      </c>
    </row>
    <row r="42" spans="1:13" ht="21" x14ac:dyDescent="0.25">
      <c r="A42" s="3" t="s">
        <v>145</v>
      </c>
      <c r="C42" s="4">
        <v>131506851</v>
      </c>
      <c r="E42" s="4">
        <v>0</v>
      </c>
      <c r="G42" s="4">
        <f t="shared" si="1"/>
        <v>131506851</v>
      </c>
      <c r="I42" s="4">
        <v>216920547960</v>
      </c>
      <c r="K42" s="4">
        <v>0</v>
      </c>
      <c r="M42" s="4">
        <f t="shared" si="0"/>
        <v>216920547960</v>
      </c>
    </row>
    <row r="43" spans="1:13" ht="21" x14ac:dyDescent="0.25">
      <c r="A43" s="3" t="s">
        <v>131</v>
      </c>
      <c r="C43" s="4">
        <v>16646575361</v>
      </c>
      <c r="E43" s="4">
        <v>0</v>
      </c>
      <c r="G43" s="4">
        <f t="shared" si="1"/>
        <v>16646575361</v>
      </c>
      <c r="I43" s="4">
        <v>35076712346</v>
      </c>
      <c r="K43" s="4">
        <v>0</v>
      </c>
      <c r="M43" s="4">
        <f t="shared" si="0"/>
        <v>35076712346</v>
      </c>
    </row>
    <row r="44" spans="1:13" ht="21" x14ac:dyDescent="0.25">
      <c r="A44" s="3" t="s">
        <v>146</v>
      </c>
      <c r="C44" s="4">
        <v>76957</v>
      </c>
      <c r="E44" s="4">
        <v>0</v>
      </c>
      <c r="G44" s="4">
        <f t="shared" si="1"/>
        <v>76957</v>
      </c>
      <c r="I44" s="4">
        <v>76957</v>
      </c>
      <c r="K44" s="4">
        <v>0</v>
      </c>
      <c r="M44" s="4">
        <f t="shared" si="0"/>
        <v>76957</v>
      </c>
    </row>
    <row r="45" spans="1:13" ht="21" x14ac:dyDescent="0.25">
      <c r="A45" s="3" t="s">
        <v>131</v>
      </c>
      <c r="C45" s="4">
        <v>4756164394</v>
      </c>
      <c r="E45" s="4">
        <v>0</v>
      </c>
      <c r="G45" s="4">
        <f t="shared" si="1"/>
        <v>4756164394</v>
      </c>
      <c r="I45" s="4">
        <v>10021917818</v>
      </c>
      <c r="K45" s="4">
        <v>0</v>
      </c>
      <c r="M45" s="4">
        <f t="shared" si="0"/>
        <v>10021917818</v>
      </c>
    </row>
    <row r="46" spans="1:13" ht="21" x14ac:dyDescent="0.25">
      <c r="A46" s="3" t="s">
        <v>131</v>
      </c>
      <c r="C46" s="4">
        <v>8323287687</v>
      </c>
      <c r="E46" s="4">
        <v>0</v>
      </c>
      <c r="G46" s="4">
        <f t="shared" si="1"/>
        <v>8323287687</v>
      </c>
      <c r="I46" s="4">
        <v>17538356179</v>
      </c>
      <c r="K46" s="4">
        <v>0</v>
      </c>
      <c r="M46" s="4">
        <f t="shared" si="0"/>
        <v>17538356179</v>
      </c>
    </row>
    <row r="47" spans="1:13" ht="21" x14ac:dyDescent="0.25">
      <c r="A47" s="3" t="s">
        <v>145</v>
      </c>
      <c r="C47" s="4">
        <v>18738904109</v>
      </c>
      <c r="E47" s="4">
        <v>195241</v>
      </c>
      <c r="G47" s="4">
        <f t="shared" si="1"/>
        <v>18738708868</v>
      </c>
      <c r="I47" s="4">
        <v>37592876718</v>
      </c>
      <c r="K47" s="4">
        <v>123002114</v>
      </c>
      <c r="M47" s="4">
        <f t="shared" si="0"/>
        <v>37469874604</v>
      </c>
    </row>
    <row r="48" spans="1:13" ht="21" x14ac:dyDescent="0.25">
      <c r="A48" s="3" t="s">
        <v>131</v>
      </c>
      <c r="C48" s="4">
        <v>21402739734</v>
      </c>
      <c r="E48" s="4">
        <v>0</v>
      </c>
      <c r="G48" s="4">
        <f t="shared" si="1"/>
        <v>21402739734</v>
      </c>
      <c r="I48" s="4">
        <v>45098630143</v>
      </c>
      <c r="K48" s="4">
        <v>0</v>
      </c>
      <c r="M48" s="4">
        <f t="shared" si="0"/>
        <v>45098630143</v>
      </c>
    </row>
    <row r="49" spans="1:13" ht="21" x14ac:dyDescent="0.25">
      <c r="A49" s="3" t="s">
        <v>131</v>
      </c>
      <c r="C49" s="4">
        <v>14268493152</v>
      </c>
      <c r="E49" s="4">
        <v>0</v>
      </c>
      <c r="G49" s="4">
        <f t="shared" si="1"/>
        <v>14268493152</v>
      </c>
      <c r="I49" s="4">
        <v>30065753425</v>
      </c>
      <c r="K49" s="4">
        <v>0</v>
      </c>
      <c r="M49" s="4">
        <f t="shared" si="0"/>
        <v>30065753425</v>
      </c>
    </row>
    <row r="50" spans="1:13" ht="21" x14ac:dyDescent="0.25">
      <c r="A50" s="3" t="s">
        <v>131</v>
      </c>
      <c r="C50" s="4">
        <v>34482191782</v>
      </c>
      <c r="E50" s="4">
        <v>0</v>
      </c>
      <c r="G50" s="4">
        <f t="shared" si="1"/>
        <v>34482191782</v>
      </c>
      <c r="I50" s="4">
        <v>72658904109</v>
      </c>
      <c r="K50" s="4">
        <v>103579880</v>
      </c>
      <c r="M50" s="4">
        <f t="shared" si="0"/>
        <v>72555324229</v>
      </c>
    </row>
    <row r="51" spans="1:13" ht="21" x14ac:dyDescent="0.25">
      <c r="A51" s="3" t="s">
        <v>131</v>
      </c>
      <c r="C51" s="4">
        <v>5945205482</v>
      </c>
      <c r="E51" s="4">
        <v>0</v>
      </c>
      <c r="G51" s="4">
        <f t="shared" si="1"/>
        <v>5945205482</v>
      </c>
      <c r="I51" s="4">
        <v>12527397262</v>
      </c>
      <c r="K51" s="4">
        <v>29289101</v>
      </c>
      <c r="M51" s="4">
        <f t="shared" si="0"/>
        <v>12498108161</v>
      </c>
    </row>
    <row r="52" spans="1:13" ht="21" x14ac:dyDescent="0.25">
      <c r="A52" s="3" t="s">
        <v>131</v>
      </c>
      <c r="C52" s="4">
        <v>54695890413</v>
      </c>
      <c r="E52" s="4">
        <v>0</v>
      </c>
      <c r="G52" s="4">
        <f t="shared" si="1"/>
        <v>54695890413</v>
      </c>
      <c r="I52" s="4">
        <v>115252054795</v>
      </c>
      <c r="K52" s="4">
        <v>377627715</v>
      </c>
      <c r="M52" s="4">
        <f t="shared" si="0"/>
        <v>114874427080</v>
      </c>
    </row>
    <row r="53" spans="1:13" ht="21" x14ac:dyDescent="0.25">
      <c r="A53" s="3" t="s">
        <v>138</v>
      </c>
      <c r="C53" s="4">
        <v>8164383574</v>
      </c>
      <c r="E53" s="4">
        <v>0</v>
      </c>
      <c r="G53" s="4">
        <f t="shared" si="1"/>
        <v>8164383574</v>
      </c>
      <c r="I53" s="4">
        <v>18526027399</v>
      </c>
      <c r="K53" s="4">
        <v>0</v>
      </c>
      <c r="M53" s="4">
        <f t="shared" si="0"/>
        <v>18526027399</v>
      </c>
    </row>
    <row r="54" spans="1:13" ht="21" x14ac:dyDescent="0.25">
      <c r="A54" s="3" t="s">
        <v>137</v>
      </c>
      <c r="C54" s="4">
        <v>19052054796</v>
      </c>
      <c r="E54" s="4">
        <v>0</v>
      </c>
      <c r="G54" s="4">
        <f t="shared" si="1"/>
        <v>19052054796</v>
      </c>
      <c r="I54" s="4">
        <v>45805479453</v>
      </c>
      <c r="K54" s="4">
        <v>113365121</v>
      </c>
      <c r="M54" s="4">
        <f t="shared" si="0"/>
        <v>45692114332</v>
      </c>
    </row>
    <row r="55" spans="1:13" ht="21" x14ac:dyDescent="0.25">
      <c r="A55" s="3" t="s">
        <v>143</v>
      </c>
      <c r="C55" s="4">
        <v>10876712327</v>
      </c>
      <c r="E55" s="4">
        <v>7104774</v>
      </c>
      <c r="G55" s="4">
        <f t="shared" si="1"/>
        <v>10869607553</v>
      </c>
      <c r="I55" s="4">
        <v>21238356152</v>
      </c>
      <c r="K55" s="4">
        <v>143996570</v>
      </c>
      <c r="M55" s="4">
        <f t="shared" si="0"/>
        <v>21094359582</v>
      </c>
    </row>
    <row r="56" spans="1:13" ht="21" x14ac:dyDescent="0.25">
      <c r="A56" s="3" t="s">
        <v>147</v>
      </c>
      <c r="C56" s="4">
        <v>64135068492</v>
      </c>
      <c r="E56" s="4">
        <v>0</v>
      </c>
      <c r="G56" s="4">
        <f t="shared" si="1"/>
        <v>64135068492</v>
      </c>
      <c r="I56" s="4">
        <v>131018630135</v>
      </c>
      <c r="K56" s="4">
        <v>193008793</v>
      </c>
      <c r="M56" s="4">
        <f t="shared" si="0"/>
        <v>130825621342</v>
      </c>
    </row>
    <row r="57" spans="1:13" ht="21" x14ac:dyDescent="0.25">
      <c r="A57" s="3" t="s">
        <v>148</v>
      </c>
      <c r="C57" s="4">
        <v>284787671210</v>
      </c>
      <c r="E57" s="4">
        <v>0</v>
      </c>
      <c r="G57" s="4">
        <f t="shared" si="1"/>
        <v>284787671210</v>
      </c>
      <c r="I57" s="4">
        <v>725157534222</v>
      </c>
      <c r="K57" s="4">
        <v>3015890409</v>
      </c>
      <c r="M57" s="4">
        <f t="shared" si="0"/>
        <v>722141643813</v>
      </c>
    </row>
    <row r="58" spans="1:13" ht="21" x14ac:dyDescent="0.25">
      <c r="A58" s="3" t="s">
        <v>147</v>
      </c>
      <c r="C58" s="4">
        <v>48629589038</v>
      </c>
      <c r="E58" s="4">
        <v>3390710</v>
      </c>
      <c r="G58" s="4">
        <f t="shared" si="1"/>
        <v>48626198328</v>
      </c>
      <c r="I58" s="4">
        <v>92820821902</v>
      </c>
      <c r="K58" s="4">
        <v>115340014</v>
      </c>
      <c r="M58" s="4">
        <f t="shared" si="0"/>
        <v>92705481888</v>
      </c>
    </row>
    <row r="59" spans="1:13" ht="21" x14ac:dyDescent="0.25">
      <c r="A59" s="3" t="s">
        <v>147</v>
      </c>
      <c r="C59" s="4">
        <v>51331232881</v>
      </c>
      <c r="E59" s="4">
        <v>4660390</v>
      </c>
      <c r="G59" s="4">
        <f t="shared" si="1"/>
        <v>51326572491</v>
      </c>
      <c r="I59" s="4">
        <v>96369041081</v>
      </c>
      <c r="K59" s="4">
        <v>156657274</v>
      </c>
      <c r="M59" s="4">
        <f t="shared" si="0"/>
        <v>96212383807</v>
      </c>
    </row>
    <row r="60" spans="1:13" ht="21" x14ac:dyDescent="0.25">
      <c r="A60" s="3" t="s">
        <v>138</v>
      </c>
      <c r="C60" s="4">
        <v>27164383557</v>
      </c>
      <c r="E60" s="4">
        <v>3960522</v>
      </c>
      <c r="G60" s="4">
        <f t="shared" si="1"/>
        <v>27160423035</v>
      </c>
      <c r="I60" s="4">
        <v>50561643821</v>
      </c>
      <c r="K60" s="4">
        <v>81904538</v>
      </c>
      <c r="M60" s="4">
        <f t="shared" si="0"/>
        <v>50479739283</v>
      </c>
    </row>
    <row r="61" spans="1:13" ht="21" x14ac:dyDescent="0.25">
      <c r="A61" s="3" t="s">
        <v>147</v>
      </c>
      <c r="C61" s="4">
        <v>47249999994</v>
      </c>
      <c r="E61" s="4">
        <v>5113784</v>
      </c>
      <c r="G61" s="4">
        <f t="shared" si="1"/>
        <v>47244886210</v>
      </c>
      <c r="I61" s="4">
        <v>87250684917</v>
      </c>
      <c r="K61" s="4">
        <v>173718071</v>
      </c>
      <c r="M61" s="4">
        <f t="shared" si="0"/>
        <v>87076966846</v>
      </c>
    </row>
    <row r="62" spans="1:13" ht="21" x14ac:dyDescent="0.25">
      <c r="A62" s="3" t="s">
        <v>149</v>
      </c>
      <c r="C62" s="4">
        <v>81049315060</v>
      </c>
      <c r="E62" s="4">
        <v>8978372</v>
      </c>
      <c r="G62" s="4">
        <f t="shared" si="1"/>
        <v>81040336688</v>
      </c>
      <c r="I62" s="4">
        <v>149621917789</v>
      </c>
      <c r="K62" s="4">
        <v>298014292</v>
      </c>
      <c r="M62" s="4">
        <f t="shared" si="0"/>
        <v>149323903497</v>
      </c>
    </row>
    <row r="63" spans="1:13" ht="21" x14ac:dyDescent="0.25">
      <c r="A63" s="3" t="s">
        <v>147</v>
      </c>
      <c r="C63" s="4">
        <v>43463013701</v>
      </c>
      <c r="E63" s="4">
        <v>6825380</v>
      </c>
      <c r="G63" s="4">
        <f t="shared" si="1"/>
        <v>43456188321</v>
      </c>
      <c r="I63" s="4">
        <v>78680547923</v>
      </c>
      <c r="K63" s="4">
        <v>184807107</v>
      </c>
      <c r="M63" s="4">
        <f t="shared" si="0"/>
        <v>78495740816</v>
      </c>
    </row>
    <row r="64" spans="1:13" ht="21" x14ac:dyDescent="0.25">
      <c r="A64" s="3" t="s">
        <v>135</v>
      </c>
      <c r="C64" s="4">
        <v>82697808206</v>
      </c>
      <c r="E64" s="4">
        <v>0</v>
      </c>
      <c r="G64" s="4">
        <f t="shared" si="1"/>
        <v>82697808206</v>
      </c>
      <c r="I64" s="4">
        <v>137453150666</v>
      </c>
      <c r="K64" s="4">
        <v>0</v>
      </c>
      <c r="M64" s="4">
        <f t="shared" si="0"/>
        <v>137453150666</v>
      </c>
    </row>
    <row r="65" spans="1:13" ht="21" x14ac:dyDescent="0.25">
      <c r="A65" s="3" t="s">
        <v>150</v>
      </c>
      <c r="C65" s="4">
        <v>32465753421</v>
      </c>
      <c r="E65" s="4">
        <v>10650599</v>
      </c>
      <c r="G65" s="4">
        <f t="shared" si="1"/>
        <v>32455102822</v>
      </c>
      <c r="I65" s="4">
        <v>51517808215</v>
      </c>
      <c r="K65" s="4">
        <v>215389252</v>
      </c>
      <c r="M65" s="4">
        <f t="shared" si="0"/>
        <v>51302418963</v>
      </c>
    </row>
    <row r="66" spans="1:13" ht="21" x14ac:dyDescent="0.25">
      <c r="A66" s="3" t="s">
        <v>137</v>
      </c>
      <c r="C66" s="4">
        <v>26753424657</v>
      </c>
      <c r="E66" s="4">
        <v>0</v>
      </c>
      <c r="G66" s="4">
        <f t="shared" si="1"/>
        <v>26753424657</v>
      </c>
      <c r="I66" s="4">
        <v>43150684919</v>
      </c>
      <c r="K66" s="4">
        <v>181922759</v>
      </c>
      <c r="M66" s="4">
        <f t="shared" si="0"/>
        <v>42968762160</v>
      </c>
    </row>
    <row r="67" spans="1:13" ht="21" x14ac:dyDescent="0.25">
      <c r="A67" s="3" t="s">
        <v>135</v>
      </c>
      <c r="C67" s="4">
        <v>76846027387</v>
      </c>
      <c r="E67" s="4">
        <v>0</v>
      </c>
      <c r="G67" s="4">
        <f t="shared" si="1"/>
        <v>76846027387</v>
      </c>
      <c r="I67" s="4">
        <v>113433698617</v>
      </c>
      <c r="K67" s="4">
        <v>0</v>
      </c>
      <c r="M67" s="4">
        <f t="shared" si="0"/>
        <v>113433698617</v>
      </c>
    </row>
    <row r="68" spans="1:13" ht="21" x14ac:dyDescent="0.25">
      <c r="A68" s="3" t="s">
        <v>137</v>
      </c>
      <c r="C68" s="4">
        <v>15223561644</v>
      </c>
      <c r="E68" s="4">
        <v>0</v>
      </c>
      <c r="G68" s="4">
        <f t="shared" si="1"/>
        <v>15223561644</v>
      </c>
      <c r="I68" s="4">
        <v>22835342464</v>
      </c>
      <c r="K68" s="4">
        <v>0</v>
      </c>
      <c r="M68" s="4">
        <f t="shared" si="0"/>
        <v>22835342464</v>
      </c>
    </row>
    <row r="69" spans="1:13" ht="21" x14ac:dyDescent="0.25">
      <c r="A69" s="3" t="s">
        <v>142</v>
      </c>
      <c r="C69" s="4">
        <v>26972602737</v>
      </c>
      <c r="E69" s="4">
        <v>9012485</v>
      </c>
      <c r="G69" s="4">
        <f t="shared" si="1"/>
        <v>26963590252</v>
      </c>
      <c r="I69" s="4">
        <v>37835616431</v>
      </c>
      <c r="K69" s="4">
        <v>178785983</v>
      </c>
      <c r="M69" s="4">
        <f t="shared" si="0"/>
        <v>37656830448</v>
      </c>
    </row>
    <row r="70" spans="1:13" ht="21" x14ac:dyDescent="0.25">
      <c r="A70" s="3" t="s">
        <v>135</v>
      </c>
      <c r="C70" s="4">
        <v>52504109573</v>
      </c>
      <c r="E70" s="4">
        <v>0</v>
      </c>
      <c r="G70" s="4">
        <f t="shared" si="1"/>
        <v>52504109573</v>
      </c>
      <c r="I70" s="4">
        <v>74372602713</v>
      </c>
      <c r="K70" s="4">
        <v>0</v>
      </c>
      <c r="M70" s="4">
        <f t="shared" si="0"/>
        <v>74372602713</v>
      </c>
    </row>
    <row r="71" spans="1:13" ht="21" x14ac:dyDescent="0.25">
      <c r="A71" s="3" t="s">
        <v>131</v>
      </c>
      <c r="C71" s="4">
        <v>8323287683</v>
      </c>
      <c r="E71" s="4">
        <v>0</v>
      </c>
      <c r="G71" s="4">
        <f t="shared" si="1"/>
        <v>8323287683</v>
      </c>
      <c r="I71" s="4">
        <v>11890410959</v>
      </c>
      <c r="K71" s="4">
        <v>0</v>
      </c>
      <c r="M71" s="4">
        <f t="shared" si="0"/>
        <v>11890410959</v>
      </c>
    </row>
    <row r="72" spans="1:13" ht="21" x14ac:dyDescent="0.25">
      <c r="A72" s="3" t="s">
        <v>131</v>
      </c>
      <c r="C72" s="4">
        <v>52317808226</v>
      </c>
      <c r="E72" s="4">
        <v>0</v>
      </c>
      <c r="G72" s="4">
        <f t="shared" si="1"/>
        <v>52317808226</v>
      </c>
      <c r="I72" s="4">
        <v>72871232876</v>
      </c>
      <c r="K72" s="4">
        <v>0</v>
      </c>
      <c r="M72" s="4">
        <f t="shared" ref="M72:M94" si="2">+I72-K72</f>
        <v>72871232876</v>
      </c>
    </row>
    <row r="73" spans="1:13" ht="21" x14ac:dyDescent="0.25">
      <c r="A73" s="3" t="s">
        <v>151</v>
      </c>
      <c r="C73" s="4">
        <v>45308219160</v>
      </c>
      <c r="E73" s="4">
        <v>78068479</v>
      </c>
      <c r="G73" s="4">
        <f t="shared" ref="G73:G95" si="3">+C73-E73</f>
        <v>45230150681</v>
      </c>
      <c r="I73" s="4">
        <v>45308219160</v>
      </c>
      <c r="K73" s="4">
        <v>78068479</v>
      </c>
      <c r="M73" s="4">
        <f t="shared" si="2"/>
        <v>45230150681</v>
      </c>
    </row>
    <row r="74" spans="1:13" ht="21" x14ac:dyDescent="0.25">
      <c r="A74" s="3" t="s">
        <v>152</v>
      </c>
      <c r="C74" s="4">
        <v>15706849312</v>
      </c>
      <c r="E74" s="4">
        <v>54034375</v>
      </c>
      <c r="G74" s="4">
        <f t="shared" si="3"/>
        <v>15652814937</v>
      </c>
      <c r="I74" s="4">
        <v>15706849312</v>
      </c>
      <c r="K74" s="4">
        <v>54034375</v>
      </c>
      <c r="M74" s="4">
        <f t="shared" si="2"/>
        <v>15652814937</v>
      </c>
    </row>
    <row r="75" spans="1:13" ht="21" x14ac:dyDescent="0.25">
      <c r="A75" s="3" t="s">
        <v>143</v>
      </c>
      <c r="C75" s="4">
        <v>71198630125</v>
      </c>
      <c r="E75" s="4">
        <v>427534972</v>
      </c>
      <c r="G75" s="4">
        <f t="shared" si="3"/>
        <v>70771095153</v>
      </c>
      <c r="I75" s="4">
        <v>71198630125</v>
      </c>
      <c r="K75" s="4">
        <v>427534972</v>
      </c>
      <c r="M75" s="4">
        <f t="shared" si="2"/>
        <v>70771095153</v>
      </c>
    </row>
    <row r="76" spans="1:13" ht="21" x14ac:dyDescent="0.25">
      <c r="A76" s="3" t="s">
        <v>134</v>
      </c>
      <c r="C76" s="4">
        <v>34175342448</v>
      </c>
      <c r="E76" s="4">
        <v>234332453</v>
      </c>
      <c r="G76" s="4">
        <f t="shared" si="3"/>
        <v>33941009995</v>
      </c>
      <c r="I76" s="4">
        <v>34175342448</v>
      </c>
      <c r="K76" s="4">
        <v>234332453</v>
      </c>
      <c r="M76" s="4">
        <f t="shared" si="2"/>
        <v>33941009995</v>
      </c>
    </row>
    <row r="77" spans="1:13" ht="21" x14ac:dyDescent="0.25">
      <c r="A77" s="3" t="s">
        <v>149</v>
      </c>
      <c r="C77" s="4">
        <v>18986301356</v>
      </c>
      <c r="E77" s="4">
        <v>162452395</v>
      </c>
      <c r="G77" s="4">
        <f t="shared" si="3"/>
        <v>18823848961</v>
      </c>
      <c r="I77" s="4">
        <v>18986301356</v>
      </c>
      <c r="K77" s="4">
        <v>162452395</v>
      </c>
      <c r="M77" s="4">
        <f t="shared" si="2"/>
        <v>18823848961</v>
      </c>
    </row>
    <row r="78" spans="1:13" ht="21" x14ac:dyDescent="0.25">
      <c r="A78" s="3" t="s">
        <v>135</v>
      </c>
      <c r="C78" s="4">
        <v>35003835615</v>
      </c>
      <c r="E78" s="4">
        <v>0</v>
      </c>
      <c r="G78" s="4">
        <f t="shared" si="3"/>
        <v>35003835615</v>
      </c>
      <c r="I78" s="4">
        <v>35003835615</v>
      </c>
      <c r="K78" s="4">
        <v>0</v>
      </c>
      <c r="M78" s="4">
        <f t="shared" si="2"/>
        <v>35003835615</v>
      </c>
    </row>
    <row r="79" spans="1:13" ht="21" x14ac:dyDescent="0.25">
      <c r="A79" s="3" t="s">
        <v>153</v>
      </c>
      <c r="C79" s="4">
        <v>36246575337</v>
      </c>
      <c r="E79" s="4">
        <v>340858382</v>
      </c>
      <c r="G79" s="4">
        <f t="shared" si="3"/>
        <v>35905716955</v>
      </c>
      <c r="I79" s="4">
        <v>36246575337</v>
      </c>
      <c r="K79" s="4">
        <v>340858382</v>
      </c>
      <c r="M79" s="4">
        <f t="shared" si="2"/>
        <v>35905716955</v>
      </c>
    </row>
    <row r="80" spans="1:13" ht="21" x14ac:dyDescent="0.25">
      <c r="A80" s="3" t="s">
        <v>153</v>
      </c>
      <c r="C80" s="4">
        <v>37282191776</v>
      </c>
      <c r="E80" s="4">
        <v>507789013</v>
      </c>
      <c r="G80" s="4">
        <f t="shared" si="3"/>
        <v>36774402763</v>
      </c>
      <c r="I80" s="4">
        <v>37282191776</v>
      </c>
      <c r="K80" s="4">
        <v>507789013</v>
      </c>
      <c r="M80" s="4">
        <f t="shared" si="2"/>
        <v>36774402763</v>
      </c>
    </row>
    <row r="81" spans="1:13" ht="21" x14ac:dyDescent="0.25">
      <c r="A81" s="3" t="s">
        <v>135</v>
      </c>
      <c r="C81" s="4">
        <v>20515068480</v>
      </c>
      <c r="E81" s="4">
        <v>0</v>
      </c>
      <c r="G81" s="4">
        <f t="shared" si="3"/>
        <v>20515068480</v>
      </c>
      <c r="I81" s="4">
        <v>20515068480</v>
      </c>
      <c r="K81" s="4">
        <v>0</v>
      </c>
      <c r="M81" s="4">
        <f t="shared" si="2"/>
        <v>20515068480</v>
      </c>
    </row>
    <row r="82" spans="1:13" ht="21" x14ac:dyDescent="0.25">
      <c r="A82" s="3" t="s">
        <v>135</v>
      </c>
      <c r="C82" s="4">
        <v>14360547936</v>
      </c>
      <c r="E82" s="4">
        <v>0</v>
      </c>
      <c r="G82" s="4">
        <f t="shared" si="3"/>
        <v>14360547936</v>
      </c>
      <c r="I82" s="4">
        <v>14360547936</v>
      </c>
      <c r="K82" s="4">
        <v>0</v>
      </c>
      <c r="M82" s="4">
        <f t="shared" si="2"/>
        <v>14360547936</v>
      </c>
    </row>
    <row r="83" spans="1:13" ht="21" x14ac:dyDescent="0.25">
      <c r="A83" s="3" t="s">
        <v>150</v>
      </c>
      <c r="C83" s="4">
        <v>18123287658</v>
      </c>
      <c r="E83" s="4">
        <v>277225136</v>
      </c>
      <c r="G83" s="4">
        <f t="shared" si="3"/>
        <v>17846062522</v>
      </c>
      <c r="I83" s="4">
        <v>18123287658</v>
      </c>
      <c r="K83" s="4">
        <v>277225136</v>
      </c>
      <c r="M83" s="4">
        <f t="shared" si="2"/>
        <v>17846062522</v>
      </c>
    </row>
    <row r="84" spans="1:13" ht="21" x14ac:dyDescent="0.25">
      <c r="A84" s="3" t="s">
        <v>138</v>
      </c>
      <c r="C84" s="4">
        <v>23732876706</v>
      </c>
      <c r="E84" s="4">
        <v>422461363</v>
      </c>
      <c r="G84" s="4">
        <f t="shared" si="3"/>
        <v>23310415343</v>
      </c>
      <c r="I84" s="4">
        <v>23732876706</v>
      </c>
      <c r="K84" s="4">
        <v>422461363</v>
      </c>
      <c r="M84" s="4">
        <f t="shared" si="2"/>
        <v>23310415343</v>
      </c>
    </row>
    <row r="85" spans="1:13" ht="21" x14ac:dyDescent="0.25">
      <c r="A85" s="3" t="s">
        <v>154</v>
      </c>
      <c r="C85" s="4">
        <v>22931506840</v>
      </c>
      <c r="E85" s="4">
        <v>5661561</v>
      </c>
      <c r="G85" s="4">
        <f t="shared" si="3"/>
        <v>22925845279</v>
      </c>
      <c r="I85" s="4">
        <v>22931506840</v>
      </c>
      <c r="K85" s="4">
        <v>5661561</v>
      </c>
      <c r="M85" s="4">
        <f t="shared" si="2"/>
        <v>22925845279</v>
      </c>
    </row>
    <row r="86" spans="1:13" ht="21" x14ac:dyDescent="0.25">
      <c r="A86" s="3" t="s">
        <v>155</v>
      </c>
      <c r="C86" s="4">
        <v>7643835612</v>
      </c>
      <c r="E86" s="4">
        <v>1943969</v>
      </c>
      <c r="G86" s="4">
        <f t="shared" si="3"/>
        <v>7641891643</v>
      </c>
      <c r="I86" s="4">
        <v>7643835612</v>
      </c>
      <c r="K86" s="4">
        <v>1943969</v>
      </c>
      <c r="M86" s="4">
        <f t="shared" si="2"/>
        <v>7641891643</v>
      </c>
    </row>
    <row r="87" spans="1:13" ht="21" x14ac:dyDescent="0.25">
      <c r="A87" s="3" t="s">
        <v>131</v>
      </c>
      <c r="C87" s="4">
        <v>29810958903</v>
      </c>
      <c r="E87" s="4">
        <v>571177107</v>
      </c>
      <c r="G87" s="4">
        <f t="shared" si="3"/>
        <v>29239781796</v>
      </c>
      <c r="I87" s="4">
        <v>29810958903</v>
      </c>
      <c r="K87" s="4">
        <v>571177107</v>
      </c>
      <c r="M87" s="4">
        <f t="shared" si="2"/>
        <v>29239781796</v>
      </c>
    </row>
    <row r="88" spans="1:13" ht="21" x14ac:dyDescent="0.25">
      <c r="A88" s="3" t="s">
        <v>131</v>
      </c>
      <c r="C88" s="4">
        <v>1783561640</v>
      </c>
      <c r="E88" s="4">
        <v>37082771</v>
      </c>
      <c r="G88" s="4">
        <f t="shared" si="3"/>
        <v>1746478869</v>
      </c>
      <c r="I88" s="4">
        <v>1783561640</v>
      </c>
      <c r="K88" s="4">
        <v>37082771</v>
      </c>
      <c r="M88" s="4">
        <f t="shared" si="2"/>
        <v>1746478869</v>
      </c>
    </row>
    <row r="89" spans="1:13" ht="21" x14ac:dyDescent="0.25">
      <c r="A89" s="3" t="s">
        <v>131</v>
      </c>
      <c r="C89" s="4">
        <v>7134246572</v>
      </c>
      <c r="E89" s="4">
        <v>165717352</v>
      </c>
      <c r="G89" s="4">
        <f t="shared" si="3"/>
        <v>6968529220</v>
      </c>
      <c r="I89" s="4">
        <v>7134246572</v>
      </c>
      <c r="K89" s="4">
        <v>165717352</v>
      </c>
      <c r="M89" s="4">
        <f t="shared" si="2"/>
        <v>6968529220</v>
      </c>
    </row>
    <row r="90" spans="1:13" ht="21" x14ac:dyDescent="0.25">
      <c r="A90" s="3" t="s">
        <v>149</v>
      </c>
      <c r="C90" s="4">
        <v>3452054792</v>
      </c>
      <c r="E90" s="4">
        <v>81448620</v>
      </c>
      <c r="G90" s="4">
        <f t="shared" si="3"/>
        <v>3370606172</v>
      </c>
      <c r="I90" s="4">
        <v>3452054792</v>
      </c>
      <c r="K90" s="4">
        <v>81448620</v>
      </c>
      <c r="M90" s="4">
        <f t="shared" si="2"/>
        <v>3370606172</v>
      </c>
    </row>
    <row r="91" spans="1:13" ht="21" x14ac:dyDescent="0.25">
      <c r="A91" s="3" t="s">
        <v>131</v>
      </c>
      <c r="C91" s="4">
        <v>45735616437</v>
      </c>
      <c r="E91" s="4">
        <v>1099396219</v>
      </c>
      <c r="G91" s="4">
        <f t="shared" si="3"/>
        <v>44636220218</v>
      </c>
      <c r="I91" s="4">
        <v>45735616437</v>
      </c>
      <c r="K91" s="4">
        <v>1099396219</v>
      </c>
      <c r="M91" s="4">
        <f t="shared" si="2"/>
        <v>44636220218</v>
      </c>
    </row>
    <row r="92" spans="1:13" ht="21" x14ac:dyDescent="0.25">
      <c r="A92" s="3" t="s">
        <v>131</v>
      </c>
      <c r="C92" s="4">
        <v>2208219178</v>
      </c>
      <c r="E92" s="4">
        <v>54866253</v>
      </c>
      <c r="G92" s="4">
        <f t="shared" si="3"/>
        <v>2153352925</v>
      </c>
      <c r="I92" s="4">
        <v>2208219178</v>
      </c>
      <c r="K92" s="4">
        <v>54866253</v>
      </c>
      <c r="M92" s="4">
        <f t="shared" si="2"/>
        <v>2153352925</v>
      </c>
    </row>
    <row r="93" spans="1:13" ht="21" x14ac:dyDescent="0.25">
      <c r="A93" s="3" t="s">
        <v>138</v>
      </c>
      <c r="C93" s="4">
        <v>1121917808</v>
      </c>
      <c r="E93" s="4">
        <v>28313856</v>
      </c>
      <c r="G93" s="4">
        <f t="shared" si="3"/>
        <v>1093603952</v>
      </c>
      <c r="I93" s="4">
        <v>1121917808</v>
      </c>
      <c r="K93" s="4">
        <v>28313856</v>
      </c>
      <c r="M93" s="4">
        <f t="shared" si="2"/>
        <v>1093603952</v>
      </c>
    </row>
    <row r="94" spans="1:13" ht="21" x14ac:dyDescent="0.25">
      <c r="A94" s="3" t="s">
        <v>149</v>
      </c>
      <c r="C94" s="4">
        <v>1726027396</v>
      </c>
      <c r="E94" s="4">
        <v>43559778</v>
      </c>
      <c r="G94" s="4">
        <f t="shared" si="3"/>
        <v>1682467618</v>
      </c>
      <c r="I94" s="4">
        <v>1726027396</v>
      </c>
      <c r="K94" s="4">
        <v>43559778</v>
      </c>
      <c r="M94" s="4">
        <f t="shared" si="2"/>
        <v>1682467618</v>
      </c>
    </row>
    <row r="95" spans="1:13" ht="21.75" thickBot="1" x14ac:dyDescent="0.3">
      <c r="A95" s="3" t="s">
        <v>135</v>
      </c>
      <c r="C95" s="4">
        <v>1880547945</v>
      </c>
      <c r="E95" s="4">
        <v>0</v>
      </c>
      <c r="G95" s="4">
        <f t="shared" si="3"/>
        <v>1880547945</v>
      </c>
      <c r="I95" s="4">
        <v>1880547945</v>
      </c>
      <c r="K95" s="4">
        <v>0</v>
      </c>
      <c r="M95" s="4">
        <f t="shared" ref="M95" si="4">+I95-K95</f>
        <v>1880547945</v>
      </c>
    </row>
    <row r="96" spans="1:13" ht="21.75" thickBot="1" x14ac:dyDescent="0.3">
      <c r="A96" s="3" t="s">
        <v>25</v>
      </c>
      <c r="C96" s="6">
        <f>SUM(C8:C95)</f>
        <v>2453124338463</v>
      </c>
      <c r="D96" s="3"/>
      <c r="E96" s="6">
        <f>SUM(E8:E95)</f>
        <v>4669785792</v>
      </c>
      <c r="F96" s="3"/>
      <c r="G96" s="6">
        <f>SUM(G8:G95)</f>
        <v>2448454552671</v>
      </c>
      <c r="H96" s="3"/>
      <c r="I96" s="6">
        <f>SUM(I8:I95)</f>
        <v>4865283917427</v>
      </c>
      <c r="J96" s="3"/>
      <c r="K96" s="6">
        <f>SUM(K8:K95)</f>
        <v>11786921534</v>
      </c>
      <c r="L96" s="3"/>
      <c r="M96" s="6">
        <f>SUM(M8:M95)</f>
        <v>4853496995893</v>
      </c>
    </row>
    <row r="97" s="4" customFormat="1" ht="19.5" thickTop="1" x14ac:dyDescent="0.25"/>
  </sheetData>
  <mergeCells count="5">
    <mergeCell ref="A2:M2"/>
    <mergeCell ref="A3:M3"/>
    <mergeCell ref="A4:M4"/>
    <mergeCell ref="C6:G6"/>
    <mergeCell ref="I6:M6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4"/>
  <dimension ref="A2:Q20"/>
  <sheetViews>
    <sheetView rightToLeft="1" workbookViewId="0">
      <selection activeCell="D1" sqref="A1:XFD1048576"/>
    </sheetView>
  </sheetViews>
  <sheetFormatPr defaultRowHeight="18.75" x14ac:dyDescent="0.25"/>
  <cols>
    <col min="1" max="1" width="40.28515625" style="4" bestFit="1" customWidth="1"/>
    <col min="2" max="2" width="1" style="4" customWidth="1"/>
    <col min="3" max="3" width="19" style="4" customWidth="1"/>
    <col min="4" max="4" width="1" style="4" customWidth="1"/>
    <col min="5" max="5" width="23" style="4" customWidth="1"/>
    <col min="6" max="6" width="1" style="4" customWidth="1"/>
    <col min="7" max="7" width="23" style="4" customWidth="1"/>
    <col min="8" max="8" width="1" style="4" customWidth="1"/>
    <col min="9" max="9" width="28" style="4" customWidth="1"/>
    <col min="10" max="10" width="1" style="4" customWidth="1"/>
    <col min="11" max="11" width="19" style="4" customWidth="1"/>
    <col min="12" max="12" width="1" style="4" customWidth="1"/>
    <col min="13" max="13" width="23" style="4" customWidth="1"/>
    <col min="14" max="14" width="1" style="4" customWidth="1"/>
    <col min="15" max="15" width="23" style="4" customWidth="1"/>
    <col min="16" max="16" width="1" style="4" customWidth="1"/>
    <col min="17" max="17" width="28" style="4" customWidth="1"/>
    <col min="18" max="18" width="1" style="4" customWidth="1"/>
    <col min="19" max="19" width="9.140625" style="4" customWidth="1"/>
    <col min="20" max="16384" width="9.140625" style="4"/>
  </cols>
  <sheetData>
    <row r="2" spans="1:17" ht="26.25" x14ac:dyDescent="0.25">
      <c r="A2" s="28" t="s">
        <v>0</v>
      </c>
      <c r="B2" s="28" t="s">
        <v>0</v>
      </c>
      <c r="C2" s="28" t="s">
        <v>0</v>
      </c>
      <c r="D2" s="28" t="s">
        <v>0</v>
      </c>
      <c r="E2" s="28" t="s">
        <v>0</v>
      </c>
      <c r="F2" s="28" t="s">
        <v>0</v>
      </c>
      <c r="G2" s="28" t="s">
        <v>0</v>
      </c>
      <c r="H2" s="28" t="s">
        <v>0</v>
      </c>
      <c r="I2" s="28" t="s">
        <v>0</v>
      </c>
      <c r="J2" s="28" t="s">
        <v>0</v>
      </c>
      <c r="K2" s="28" t="s">
        <v>0</v>
      </c>
      <c r="L2" s="28" t="s">
        <v>0</v>
      </c>
      <c r="M2" s="28" t="s">
        <v>0</v>
      </c>
      <c r="N2" s="28" t="s">
        <v>0</v>
      </c>
      <c r="O2" s="28" t="s">
        <v>0</v>
      </c>
      <c r="P2" s="28" t="s">
        <v>0</v>
      </c>
      <c r="Q2" s="28" t="s">
        <v>0</v>
      </c>
    </row>
    <row r="3" spans="1:17" ht="26.25" x14ac:dyDescent="0.25">
      <c r="A3" s="28" t="s">
        <v>157</v>
      </c>
      <c r="B3" s="28" t="s">
        <v>157</v>
      </c>
      <c r="C3" s="28" t="s">
        <v>157</v>
      </c>
      <c r="D3" s="28" t="s">
        <v>157</v>
      </c>
      <c r="E3" s="28" t="s">
        <v>157</v>
      </c>
      <c r="F3" s="28" t="s">
        <v>157</v>
      </c>
      <c r="G3" s="28" t="s">
        <v>157</v>
      </c>
      <c r="H3" s="28" t="s">
        <v>157</v>
      </c>
      <c r="I3" s="28" t="s">
        <v>157</v>
      </c>
      <c r="J3" s="28" t="s">
        <v>157</v>
      </c>
      <c r="K3" s="28" t="s">
        <v>157</v>
      </c>
      <c r="L3" s="28" t="s">
        <v>157</v>
      </c>
      <c r="M3" s="28" t="s">
        <v>157</v>
      </c>
      <c r="N3" s="28" t="s">
        <v>157</v>
      </c>
      <c r="O3" s="28" t="s">
        <v>157</v>
      </c>
      <c r="P3" s="28" t="s">
        <v>157</v>
      </c>
      <c r="Q3" s="28" t="s">
        <v>157</v>
      </c>
    </row>
    <row r="4" spans="1:17" ht="26.25" x14ac:dyDescent="0.25">
      <c r="A4" s="28" t="s">
        <v>2</v>
      </c>
      <c r="B4" s="28" t="s">
        <v>2</v>
      </c>
      <c r="C4" s="28" t="s">
        <v>2</v>
      </c>
      <c r="D4" s="28" t="s">
        <v>2</v>
      </c>
      <c r="E4" s="28" t="s">
        <v>2</v>
      </c>
      <c r="F4" s="28" t="s">
        <v>2</v>
      </c>
      <c r="G4" s="28" t="s">
        <v>2</v>
      </c>
      <c r="H4" s="28" t="s">
        <v>2</v>
      </c>
      <c r="I4" s="28" t="s">
        <v>2</v>
      </c>
      <c r="J4" s="28" t="s">
        <v>2</v>
      </c>
      <c r="K4" s="28" t="s">
        <v>2</v>
      </c>
      <c r="L4" s="28" t="s">
        <v>2</v>
      </c>
      <c r="M4" s="28" t="s">
        <v>2</v>
      </c>
      <c r="N4" s="28" t="s">
        <v>2</v>
      </c>
      <c r="O4" s="28" t="s">
        <v>2</v>
      </c>
      <c r="P4" s="28" t="s">
        <v>2</v>
      </c>
      <c r="Q4" s="28" t="s">
        <v>2</v>
      </c>
    </row>
    <row r="6" spans="1:17" ht="26.25" x14ac:dyDescent="0.25">
      <c r="A6" s="26" t="s">
        <v>3</v>
      </c>
      <c r="C6" s="26" t="s">
        <v>159</v>
      </c>
      <c r="D6" s="26" t="s">
        <v>159</v>
      </c>
      <c r="E6" s="26" t="s">
        <v>159</v>
      </c>
      <c r="F6" s="26" t="s">
        <v>159</v>
      </c>
      <c r="G6" s="26" t="s">
        <v>159</v>
      </c>
      <c r="H6" s="26" t="s">
        <v>159</v>
      </c>
      <c r="I6" s="26" t="s">
        <v>159</v>
      </c>
      <c r="K6" s="26" t="s">
        <v>160</v>
      </c>
      <c r="L6" s="26" t="s">
        <v>160</v>
      </c>
      <c r="M6" s="26" t="s">
        <v>160</v>
      </c>
      <c r="N6" s="26" t="s">
        <v>160</v>
      </c>
      <c r="O6" s="26" t="s">
        <v>160</v>
      </c>
      <c r="P6" s="26" t="s">
        <v>160</v>
      </c>
      <c r="Q6" s="26" t="s">
        <v>160</v>
      </c>
    </row>
    <row r="7" spans="1:17" ht="26.25" x14ac:dyDescent="0.25">
      <c r="A7" s="26" t="s">
        <v>3</v>
      </c>
      <c r="C7" s="26" t="s">
        <v>7</v>
      </c>
      <c r="E7" s="26" t="s">
        <v>171</v>
      </c>
      <c r="G7" s="26" t="s">
        <v>172</v>
      </c>
      <c r="I7" s="26" t="s">
        <v>174</v>
      </c>
      <c r="K7" s="26" t="s">
        <v>7</v>
      </c>
      <c r="M7" s="26" t="s">
        <v>171</v>
      </c>
      <c r="O7" s="26" t="s">
        <v>172</v>
      </c>
      <c r="Q7" s="26" t="s">
        <v>174</v>
      </c>
    </row>
    <row r="8" spans="1:17" ht="21" x14ac:dyDescent="0.25">
      <c r="A8" s="3" t="s">
        <v>18</v>
      </c>
      <c r="C8" s="4">
        <v>128799567</v>
      </c>
      <c r="E8" s="4">
        <v>2082153698064</v>
      </c>
      <c r="G8" s="4">
        <v>2011978036107</v>
      </c>
      <c r="I8" s="4">
        <v>70175661957</v>
      </c>
      <c r="K8" s="4">
        <v>128799567</v>
      </c>
      <c r="M8" s="4">
        <v>2082153698064</v>
      </c>
      <c r="O8" s="4">
        <v>2011978036107</v>
      </c>
      <c r="Q8" s="4">
        <v>70175661957</v>
      </c>
    </row>
    <row r="9" spans="1:17" ht="21" x14ac:dyDescent="0.25">
      <c r="A9" s="3" t="s">
        <v>24</v>
      </c>
      <c r="C9" s="4">
        <v>80603</v>
      </c>
      <c r="E9" s="4">
        <v>82314355572</v>
      </c>
      <c r="G9" s="4">
        <v>82314329340</v>
      </c>
      <c r="I9" s="4">
        <v>26232</v>
      </c>
      <c r="K9" s="4">
        <v>80603</v>
      </c>
      <c r="M9" s="4">
        <v>82314355572</v>
      </c>
      <c r="O9" s="4">
        <v>82314329340</v>
      </c>
      <c r="Q9" s="4">
        <v>26232</v>
      </c>
    </row>
    <row r="10" spans="1:17" ht="21" x14ac:dyDescent="0.25">
      <c r="A10" s="3" t="s">
        <v>17</v>
      </c>
      <c r="C10" s="4">
        <v>124650000</v>
      </c>
      <c r="E10" s="4">
        <v>1701121308500</v>
      </c>
      <c r="G10" s="4">
        <v>1639272149999</v>
      </c>
      <c r="I10" s="4">
        <v>61849158501</v>
      </c>
      <c r="K10" s="4">
        <v>124650000</v>
      </c>
      <c r="M10" s="4">
        <v>1701121308500</v>
      </c>
      <c r="O10" s="4">
        <v>1639272149999</v>
      </c>
      <c r="Q10" s="4">
        <v>61849158501</v>
      </c>
    </row>
    <row r="11" spans="1:17" ht="21" x14ac:dyDescent="0.25">
      <c r="A11" s="3" t="s">
        <v>16</v>
      </c>
      <c r="C11" s="4">
        <v>0</v>
      </c>
      <c r="E11" s="4">
        <v>0</v>
      </c>
      <c r="G11" s="4">
        <v>0</v>
      </c>
      <c r="I11" s="4">
        <v>0</v>
      </c>
      <c r="K11" s="4">
        <v>17</v>
      </c>
      <c r="M11" s="4">
        <v>17</v>
      </c>
      <c r="O11" s="4">
        <v>6679</v>
      </c>
      <c r="Q11" s="4">
        <v>-6662</v>
      </c>
    </row>
    <row r="12" spans="1:17" ht="21" x14ac:dyDescent="0.25">
      <c r="A12" s="3" t="s">
        <v>80</v>
      </c>
      <c r="C12" s="4">
        <v>73400</v>
      </c>
      <c r="E12" s="4">
        <v>73400000000</v>
      </c>
      <c r="G12" s="4">
        <v>69876903079</v>
      </c>
      <c r="I12" s="4">
        <v>3523096921</v>
      </c>
      <c r="K12" s="4">
        <v>73400</v>
      </c>
      <c r="M12" s="4">
        <v>73400000000</v>
      </c>
      <c r="O12" s="4">
        <v>69876903079</v>
      </c>
      <c r="Q12" s="4">
        <v>3523096921</v>
      </c>
    </row>
    <row r="13" spans="1:17" ht="21" x14ac:dyDescent="0.25">
      <c r="A13" s="3" t="s">
        <v>81</v>
      </c>
      <c r="C13" s="4">
        <v>4375000</v>
      </c>
      <c r="E13" s="4">
        <v>4319512179615</v>
      </c>
      <c r="G13" s="4">
        <v>4106333118221</v>
      </c>
      <c r="I13" s="4">
        <v>213179061394</v>
      </c>
      <c r="K13" s="4">
        <v>4375000</v>
      </c>
      <c r="M13" s="4">
        <v>4319512179615</v>
      </c>
      <c r="O13" s="4">
        <v>4106333118221</v>
      </c>
      <c r="Q13" s="4">
        <v>213179061394</v>
      </c>
    </row>
    <row r="14" spans="1:17" ht="21" x14ac:dyDescent="0.25">
      <c r="A14" s="3" t="s">
        <v>70</v>
      </c>
      <c r="C14" s="4">
        <v>0</v>
      </c>
      <c r="E14" s="4">
        <v>0</v>
      </c>
      <c r="G14" s="4">
        <v>0</v>
      </c>
      <c r="I14" s="4">
        <v>0</v>
      </c>
      <c r="K14" s="4">
        <v>10000</v>
      </c>
      <c r="M14" s="4">
        <v>9999237500</v>
      </c>
      <c r="O14" s="4">
        <v>10000000000</v>
      </c>
      <c r="Q14" s="4">
        <v>-762500</v>
      </c>
    </row>
    <row r="15" spans="1:17" ht="21" x14ac:dyDescent="0.25">
      <c r="A15" s="3" t="s">
        <v>175</v>
      </c>
      <c r="C15" s="4">
        <v>0</v>
      </c>
      <c r="E15" s="4">
        <v>0</v>
      </c>
      <c r="G15" s="4">
        <v>0</v>
      </c>
      <c r="I15" s="4">
        <v>0</v>
      </c>
      <c r="K15" s="4">
        <v>74000</v>
      </c>
      <c r="M15" s="4">
        <v>74000000000</v>
      </c>
      <c r="O15" s="4">
        <v>72350202876</v>
      </c>
      <c r="Q15" s="4">
        <v>1649797124</v>
      </c>
    </row>
    <row r="16" spans="1:17" ht="21" x14ac:dyDescent="0.25">
      <c r="A16" s="3" t="s">
        <v>25</v>
      </c>
      <c r="C16" s="4" t="s">
        <v>25</v>
      </c>
      <c r="E16" s="6">
        <f>SUM(E8:E15)</f>
        <v>8258501541751</v>
      </c>
      <c r="F16" s="3"/>
      <c r="G16" s="6">
        <f>SUM(G8:G15)</f>
        <v>7909774536746</v>
      </c>
      <c r="H16" s="3"/>
      <c r="I16" s="6">
        <f>SUM(I8:I15)</f>
        <v>348727005005</v>
      </c>
      <c r="K16" s="4" t="s">
        <v>25</v>
      </c>
      <c r="M16" s="6">
        <f>SUM(M8:M15)</f>
        <v>8342500779268</v>
      </c>
      <c r="N16" s="3"/>
      <c r="O16" s="6">
        <f>SUM(O8:O15)</f>
        <v>7992124746301</v>
      </c>
      <c r="P16" s="3"/>
      <c r="Q16" s="6">
        <f>SUM(Q8:Q15)</f>
        <v>350376032967</v>
      </c>
    </row>
    <row r="19" s="4" customFormat="1" x14ac:dyDescent="0.25"/>
    <row r="20" s="4" customFormat="1" x14ac:dyDescent="0.25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3"/>
  <dimension ref="A2:Q68"/>
  <sheetViews>
    <sheetView rightToLeft="1" workbookViewId="0">
      <selection activeCell="G13" sqref="G13"/>
    </sheetView>
  </sheetViews>
  <sheetFormatPr defaultRowHeight="18.75" x14ac:dyDescent="0.25"/>
  <cols>
    <col min="1" max="1" width="37.42578125" style="4" bestFit="1" customWidth="1"/>
    <col min="2" max="2" width="1" style="4" customWidth="1"/>
    <col min="3" max="3" width="21" style="4" customWidth="1"/>
    <col min="4" max="4" width="1" style="4" customWidth="1"/>
    <col min="5" max="5" width="24" style="4" customWidth="1"/>
    <col min="6" max="6" width="1" style="4" customWidth="1"/>
    <col min="7" max="7" width="24" style="4" customWidth="1"/>
    <col min="8" max="8" width="1" style="4" customWidth="1"/>
    <col min="9" max="9" width="34" style="4" customWidth="1"/>
    <col min="10" max="10" width="1" style="4" customWidth="1"/>
    <col min="11" max="11" width="21" style="4" customWidth="1"/>
    <col min="12" max="12" width="1" style="4" customWidth="1"/>
    <col min="13" max="13" width="24" style="4" customWidth="1"/>
    <col min="14" max="14" width="1" style="4" customWidth="1"/>
    <col min="15" max="15" width="24" style="4" customWidth="1"/>
    <col min="16" max="16" width="1" style="4" customWidth="1"/>
    <col min="17" max="17" width="34" style="4" customWidth="1"/>
    <col min="18" max="18" width="1" style="4" customWidth="1"/>
    <col min="19" max="19" width="9.140625" style="4" customWidth="1"/>
    <col min="20" max="16384" width="9.140625" style="4"/>
  </cols>
  <sheetData>
    <row r="2" spans="1:17" ht="26.25" x14ac:dyDescent="0.25">
      <c r="A2" s="28" t="s">
        <v>0</v>
      </c>
      <c r="B2" s="28" t="s">
        <v>0</v>
      </c>
      <c r="C2" s="28" t="s">
        <v>0</v>
      </c>
      <c r="D2" s="28" t="s">
        <v>0</v>
      </c>
      <c r="E2" s="28" t="s">
        <v>0</v>
      </c>
      <c r="F2" s="28" t="s">
        <v>0</v>
      </c>
      <c r="G2" s="28" t="s">
        <v>0</v>
      </c>
      <c r="H2" s="28" t="s">
        <v>0</v>
      </c>
      <c r="I2" s="28" t="s">
        <v>0</v>
      </c>
      <c r="J2" s="28" t="s">
        <v>0</v>
      </c>
      <c r="K2" s="28" t="s">
        <v>0</v>
      </c>
      <c r="L2" s="28" t="s">
        <v>0</v>
      </c>
      <c r="M2" s="28" t="s">
        <v>0</v>
      </c>
      <c r="N2" s="28" t="s">
        <v>0</v>
      </c>
      <c r="O2" s="28" t="s">
        <v>0</v>
      </c>
      <c r="P2" s="28" t="s">
        <v>0</v>
      </c>
      <c r="Q2" s="28" t="s">
        <v>0</v>
      </c>
    </row>
    <row r="3" spans="1:17" ht="26.25" x14ac:dyDescent="0.25">
      <c r="A3" s="28" t="s">
        <v>157</v>
      </c>
      <c r="B3" s="28" t="s">
        <v>157</v>
      </c>
      <c r="C3" s="28" t="s">
        <v>157</v>
      </c>
      <c r="D3" s="28" t="s">
        <v>157</v>
      </c>
      <c r="E3" s="28" t="s">
        <v>157</v>
      </c>
      <c r="F3" s="28" t="s">
        <v>157</v>
      </c>
      <c r="G3" s="28" t="s">
        <v>157</v>
      </c>
      <c r="H3" s="28" t="s">
        <v>157</v>
      </c>
      <c r="I3" s="28" t="s">
        <v>157</v>
      </c>
      <c r="J3" s="28" t="s">
        <v>157</v>
      </c>
      <c r="K3" s="28" t="s">
        <v>157</v>
      </c>
      <c r="L3" s="28" t="s">
        <v>157</v>
      </c>
      <c r="M3" s="28" t="s">
        <v>157</v>
      </c>
      <c r="N3" s="28" t="s">
        <v>157</v>
      </c>
      <c r="O3" s="28" t="s">
        <v>157</v>
      </c>
      <c r="P3" s="28" t="s">
        <v>157</v>
      </c>
      <c r="Q3" s="28" t="s">
        <v>157</v>
      </c>
    </row>
    <row r="4" spans="1:17" ht="26.25" x14ac:dyDescent="0.25">
      <c r="A4" s="28" t="s">
        <v>2</v>
      </c>
      <c r="B4" s="28" t="s">
        <v>2</v>
      </c>
      <c r="C4" s="28" t="s">
        <v>2</v>
      </c>
      <c r="D4" s="28" t="s">
        <v>2</v>
      </c>
      <c r="E4" s="28" t="s">
        <v>2</v>
      </c>
      <c r="F4" s="28" t="s">
        <v>2</v>
      </c>
      <c r="G4" s="28" t="s">
        <v>2</v>
      </c>
      <c r="H4" s="28" t="s">
        <v>2</v>
      </c>
      <c r="I4" s="28" t="s">
        <v>2</v>
      </c>
      <c r="J4" s="28" t="s">
        <v>2</v>
      </c>
      <c r="K4" s="28" t="s">
        <v>2</v>
      </c>
      <c r="L4" s="28" t="s">
        <v>2</v>
      </c>
      <c r="M4" s="28" t="s">
        <v>2</v>
      </c>
      <c r="N4" s="28" t="s">
        <v>2</v>
      </c>
      <c r="O4" s="28" t="s">
        <v>2</v>
      </c>
      <c r="P4" s="28" t="s">
        <v>2</v>
      </c>
      <c r="Q4" s="28" t="s">
        <v>2</v>
      </c>
    </row>
    <row r="6" spans="1:17" ht="26.25" x14ac:dyDescent="0.25">
      <c r="A6" s="26" t="s">
        <v>3</v>
      </c>
      <c r="C6" s="26" t="s">
        <v>159</v>
      </c>
      <c r="D6" s="26" t="s">
        <v>159</v>
      </c>
      <c r="E6" s="26" t="s">
        <v>159</v>
      </c>
      <c r="F6" s="26" t="s">
        <v>159</v>
      </c>
      <c r="G6" s="26" t="s">
        <v>159</v>
      </c>
      <c r="H6" s="26" t="s">
        <v>159</v>
      </c>
      <c r="I6" s="26" t="s">
        <v>159</v>
      </c>
      <c r="K6" s="26" t="s">
        <v>160</v>
      </c>
      <c r="L6" s="26" t="s">
        <v>160</v>
      </c>
      <c r="M6" s="26" t="s">
        <v>160</v>
      </c>
      <c r="N6" s="26" t="s">
        <v>160</v>
      </c>
      <c r="O6" s="26" t="s">
        <v>160</v>
      </c>
      <c r="P6" s="26" t="s">
        <v>160</v>
      </c>
      <c r="Q6" s="26" t="s">
        <v>160</v>
      </c>
    </row>
    <row r="7" spans="1:17" ht="26.25" x14ac:dyDescent="0.25">
      <c r="A7" s="26" t="s">
        <v>3</v>
      </c>
      <c r="C7" s="26" t="s">
        <v>7</v>
      </c>
      <c r="E7" s="26" t="s">
        <v>171</v>
      </c>
      <c r="G7" s="26" t="s">
        <v>172</v>
      </c>
      <c r="I7" s="26" t="s">
        <v>173</v>
      </c>
      <c r="K7" s="26" t="s">
        <v>7</v>
      </c>
      <c r="M7" s="26" t="s">
        <v>171</v>
      </c>
      <c r="O7" s="26" t="s">
        <v>172</v>
      </c>
      <c r="Q7" s="26" t="s">
        <v>173</v>
      </c>
    </row>
    <row r="8" spans="1:17" ht="21" x14ac:dyDescent="0.25">
      <c r="A8" s="3" t="s">
        <v>15</v>
      </c>
      <c r="C8" s="4">
        <v>27000000</v>
      </c>
      <c r="E8" s="4">
        <v>127662556356</v>
      </c>
      <c r="G8" s="4">
        <v>126024479802</v>
      </c>
      <c r="I8" s="4">
        <f>+E8-G8</f>
        <v>1638076554</v>
      </c>
      <c r="K8" s="4">
        <v>27000000</v>
      </c>
      <c r="M8" s="4">
        <v>127662556356</v>
      </c>
      <c r="O8" s="4">
        <v>124816062672</v>
      </c>
      <c r="Q8" s="4">
        <f t="shared" ref="Q8:Q67" si="0">+M8-O8</f>
        <v>2846493684</v>
      </c>
    </row>
    <row r="9" spans="1:17" ht="21" x14ac:dyDescent="0.25">
      <c r="A9" s="3" t="s">
        <v>22</v>
      </c>
      <c r="C9" s="4">
        <v>66800000</v>
      </c>
      <c r="E9" s="4">
        <v>69361353014</v>
      </c>
      <c r="G9" s="4">
        <v>84177044319</v>
      </c>
      <c r="I9" s="4">
        <f t="shared" ref="I9:I67" si="1">+E9-G9</f>
        <v>-14815691305</v>
      </c>
      <c r="K9" s="4">
        <v>66800000</v>
      </c>
      <c r="M9" s="4">
        <v>69361353014</v>
      </c>
      <c r="O9" s="4">
        <v>88694833596</v>
      </c>
      <c r="Q9" s="4">
        <f t="shared" si="0"/>
        <v>-19333480582</v>
      </c>
    </row>
    <row r="10" spans="1:17" ht="21" x14ac:dyDescent="0.25">
      <c r="A10" s="3" t="s">
        <v>23</v>
      </c>
      <c r="C10" s="4">
        <v>494909488</v>
      </c>
      <c r="E10" s="4">
        <v>2950907270022</v>
      </c>
      <c r="G10" s="4">
        <v>2885440936925</v>
      </c>
      <c r="I10" s="4">
        <f t="shared" si="1"/>
        <v>65466333097</v>
      </c>
      <c r="K10" s="4">
        <v>494909488</v>
      </c>
      <c r="M10" s="4">
        <v>2950907270022</v>
      </c>
      <c r="O10" s="4">
        <v>2821943516102</v>
      </c>
      <c r="Q10" s="4">
        <f t="shared" si="0"/>
        <v>128963753920</v>
      </c>
    </row>
    <row r="11" spans="1:17" ht="21" x14ac:dyDescent="0.25">
      <c r="A11" s="3" t="s">
        <v>20</v>
      </c>
      <c r="C11" s="4">
        <v>1666431</v>
      </c>
      <c r="E11" s="4">
        <v>337780778626</v>
      </c>
      <c r="G11" s="4">
        <v>303126824305</v>
      </c>
      <c r="I11" s="4">
        <f t="shared" si="1"/>
        <v>34653954321</v>
      </c>
      <c r="K11" s="4">
        <v>1666431</v>
      </c>
      <c r="M11" s="4">
        <v>337780778626</v>
      </c>
      <c r="O11" s="4">
        <v>301502989781</v>
      </c>
      <c r="Q11" s="4">
        <f>+M11-O11</f>
        <v>36277788845</v>
      </c>
    </row>
    <row r="12" spans="1:17" ht="21" x14ac:dyDescent="0.25">
      <c r="A12" s="3" t="s">
        <v>21</v>
      </c>
      <c r="C12" s="4">
        <v>540123452</v>
      </c>
      <c r="E12" s="4">
        <v>2456602169725</v>
      </c>
      <c r="G12" s="4">
        <v>2402882463412</v>
      </c>
      <c r="I12" s="4">
        <f t="shared" si="1"/>
        <v>53719706313</v>
      </c>
      <c r="K12" s="4">
        <v>540123452</v>
      </c>
      <c r="M12" s="4">
        <v>2456602169725</v>
      </c>
      <c r="O12" s="4">
        <v>2350237151224</v>
      </c>
      <c r="Q12" s="4">
        <f t="shared" si="0"/>
        <v>106365018501</v>
      </c>
    </row>
    <row r="13" spans="1:17" ht="21" x14ac:dyDescent="0.25">
      <c r="A13" s="3" t="s">
        <v>16</v>
      </c>
      <c r="C13" s="4">
        <v>19342254481</v>
      </c>
      <c r="E13" s="4">
        <v>7848882923658</v>
      </c>
      <c r="G13" s="4">
        <v>7675745800342</v>
      </c>
      <c r="I13" s="4">
        <f t="shared" si="1"/>
        <v>173137123316</v>
      </c>
      <c r="K13" s="4">
        <v>19342254481</v>
      </c>
      <c r="M13" s="4">
        <v>7848882923658</v>
      </c>
      <c r="O13" s="4">
        <v>7598795967757</v>
      </c>
      <c r="Q13" s="4">
        <f t="shared" si="0"/>
        <v>250086955901</v>
      </c>
    </row>
    <row r="14" spans="1:17" ht="21" x14ac:dyDescent="0.25">
      <c r="A14" s="3" t="s">
        <v>17</v>
      </c>
      <c r="C14" s="4">
        <v>108790819</v>
      </c>
      <c r="E14" s="4">
        <v>1498048249294</v>
      </c>
      <c r="G14" s="4">
        <v>1476705690917</v>
      </c>
      <c r="I14" s="4">
        <f t="shared" si="1"/>
        <v>21342558377</v>
      </c>
      <c r="K14" s="4">
        <v>108790819</v>
      </c>
      <c r="M14" s="4">
        <v>1498048249294</v>
      </c>
      <c r="O14" s="4">
        <v>1422547420909</v>
      </c>
      <c r="Q14" s="4">
        <f t="shared" si="0"/>
        <v>75500828385</v>
      </c>
    </row>
    <row r="15" spans="1:17" ht="21" x14ac:dyDescent="0.25">
      <c r="A15" s="3" t="s">
        <v>66</v>
      </c>
      <c r="C15" s="4">
        <v>335030</v>
      </c>
      <c r="E15" s="4">
        <v>335004453962</v>
      </c>
      <c r="G15" s="4">
        <v>332832620087</v>
      </c>
      <c r="I15" s="4">
        <f t="shared" si="1"/>
        <v>2171833875</v>
      </c>
      <c r="K15" s="4">
        <v>335030</v>
      </c>
      <c r="M15" s="4">
        <v>335004453962</v>
      </c>
      <c r="O15" s="4">
        <v>330670501341</v>
      </c>
      <c r="Q15" s="4">
        <f t="shared" si="0"/>
        <v>4333952621</v>
      </c>
    </row>
    <row r="16" spans="1:17" ht="21" x14ac:dyDescent="0.25">
      <c r="A16" s="3" t="s">
        <v>50</v>
      </c>
      <c r="C16" s="4">
        <v>100000</v>
      </c>
      <c r="E16" s="4">
        <v>95578111613</v>
      </c>
      <c r="G16" s="4">
        <v>94753774473</v>
      </c>
      <c r="I16" s="4">
        <f t="shared" si="1"/>
        <v>824337140</v>
      </c>
      <c r="K16" s="4">
        <v>100000</v>
      </c>
      <c r="M16" s="4">
        <v>95578111613</v>
      </c>
      <c r="O16" s="4">
        <v>93982633277</v>
      </c>
      <c r="Q16" s="4">
        <f t="shared" si="0"/>
        <v>1595478336</v>
      </c>
    </row>
    <row r="17" spans="1:17" ht="21" x14ac:dyDescent="0.25">
      <c r="A17" s="3" t="s">
        <v>71</v>
      </c>
      <c r="C17" s="4">
        <v>1000000</v>
      </c>
      <c r="E17" s="4">
        <v>951524440728</v>
      </c>
      <c r="G17" s="4">
        <v>945298915461</v>
      </c>
      <c r="I17" s="4">
        <f t="shared" si="1"/>
        <v>6225525267</v>
      </c>
      <c r="K17" s="4">
        <v>1000000</v>
      </c>
      <c r="M17" s="4">
        <v>951524440728</v>
      </c>
      <c r="O17" s="4">
        <v>939474359617</v>
      </c>
      <c r="Q17" s="4">
        <f t="shared" si="0"/>
        <v>12050081111</v>
      </c>
    </row>
    <row r="18" spans="1:17" ht="21" x14ac:dyDescent="0.25">
      <c r="A18" s="3" t="s">
        <v>67</v>
      </c>
      <c r="C18" s="4">
        <v>2373000</v>
      </c>
      <c r="E18" s="4">
        <v>2244361753366</v>
      </c>
      <c r="G18" s="4">
        <v>2227415079648</v>
      </c>
      <c r="I18" s="4">
        <f t="shared" si="1"/>
        <v>16946673718</v>
      </c>
      <c r="K18" s="4">
        <v>2373000</v>
      </c>
      <c r="M18" s="4">
        <v>2244361753366</v>
      </c>
      <c r="O18" s="4">
        <v>2211562275517</v>
      </c>
      <c r="Q18" s="4">
        <f t="shared" si="0"/>
        <v>32799477849</v>
      </c>
    </row>
    <row r="19" spans="1:17" ht="21" x14ac:dyDescent="0.25">
      <c r="A19" s="3" t="s">
        <v>54</v>
      </c>
      <c r="C19" s="4">
        <v>121200</v>
      </c>
      <c r="E19" s="4">
        <v>119275944515</v>
      </c>
      <c r="G19" s="4">
        <v>115269378039</v>
      </c>
      <c r="I19" s="4">
        <f t="shared" si="1"/>
        <v>4006566476</v>
      </c>
      <c r="K19" s="4">
        <v>121200</v>
      </c>
      <c r="M19" s="4">
        <v>119275944515</v>
      </c>
      <c r="O19" s="4">
        <v>113313359197</v>
      </c>
      <c r="Q19" s="4">
        <f t="shared" si="0"/>
        <v>5962585318</v>
      </c>
    </row>
    <row r="20" spans="1:17" ht="21" x14ac:dyDescent="0.25">
      <c r="A20" s="3" t="s">
        <v>74</v>
      </c>
      <c r="C20" s="4">
        <v>1000000</v>
      </c>
      <c r="E20" s="4">
        <v>958054942740</v>
      </c>
      <c r="G20" s="4">
        <v>952155392615</v>
      </c>
      <c r="I20" s="4">
        <f t="shared" si="1"/>
        <v>5899550125</v>
      </c>
      <c r="K20" s="4">
        <v>1000000</v>
      </c>
      <c r="M20" s="4">
        <v>958054942740</v>
      </c>
      <c r="O20" s="4">
        <v>946636813438</v>
      </c>
      <c r="Q20" s="4">
        <f t="shared" si="0"/>
        <v>11418129302</v>
      </c>
    </row>
    <row r="21" spans="1:17" ht="21" x14ac:dyDescent="0.25">
      <c r="A21" s="3" t="s">
        <v>81</v>
      </c>
      <c r="C21" s="4">
        <v>5430000</v>
      </c>
      <c r="E21" s="4">
        <v>5384672427418</v>
      </c>
      <c r="G21" s="4">
        <v>4730514060799</v>
      </c>
      <c r="I21" s="4">
        <f t="shared" si="1"/>
        <v>654158366619</v>
      </c>
      <c r="K21" s="4">
        <v>5430000</v>
      </c>
      <c r="M21" s="4">
        <v>5384672427418</v>
      </c>
      <c r="O21" s="4">
        <v>5096546018734</v>
      </c>
      <c r="Q21" s="4">
        <f t="shared" si="0"/>
        <v>288126408684</v>
      </c>
    </row>
    <row r="22" spans="1:17" ht="21" x14ac:dyDescent="0.25">
      <c r="A22" s="3" t="s">
        <v>61</v>
      </c>
      <c r="C22" s="4">
        <v>190500</v>
      </c>
      <c r="E22" s="4">
        <v>166160479297</v>
      </c>
      <c r="G22" s="4">
        <v>161912653218</v>
      </c>
      <c r="I22" s="4">
        <f t="shared" si="1"/>
        <v>4247826079</v>
      </c>
      <c r="K22" s="4">
        <v>190500</v>
      </c>
      <c r="M22" s="4">
        <v>166160479297</v>
      </c>
      <c r="O22" s="4">
        <v>158200091323</v>
      </c>
      <c r="Q22" s="4">
        <f t="shared" si="0"/>
        <v>7960387974</v>
      </c>
    </row>
    <row r="23" spans="1:17" ht="21" x14ac:dyDescent="0.25">
      <c r="A23" s="3" t="s">
        <v>60</v>
      </c>
      <c r="C23" s="4">
        <v>1980436</v>
      </c>
      <c r="E23" s="4">
        <v>1769582668632</v>
      </c>
      <c r="G23" s="4">
        <v>1713342574866</v>
      </c>
      <c r="I23" s="4">
        <f t="shared" si="1"/>
        <v>56240093766</v>
      </c>
      <c r="K23" s="4">
        <v>1980436</v>
      </c>
      <c r="M23" s="4">
        <v>1769582668632</v>
      </c>
      <c r="O23" s="4">
        <v>1682291706195</v>
      </c>
      <c r="Q23" s="4">
        <f t="shared" si="0"/>
        <v>87290962437</v>
      </c>
    </row>
    <row r="24" spans="1:17" ht="21" x14ac:dyDescent="0.25">
      <c r="A24" s="3" t="s">
        <v>62</v>
      </c>
      <c r="C24" s="4">
        <v>1388948</v>
      </c>
      <c r="E24" s="4">
        <v>1307136512400</v>
      </c>
      <c r="G24" s="4">
        <v>1262985222273</v>
      </c>
      <c r="I24" s="4">
        <f t="shared" si="1"/>
        <v>44151290127</v>
      </c>
      <c r="K24" s="4">
        <v>1388948</v>
      </c>
      <c r="M24" s="4">
        <v>1307136512400</v>
      </c>
      <c r="O24" s="4">
        <v>1241708161412</v>
      </c>
      <c r="Q24" s="4">
        <f t="shared" si="0"/>
        <v>65428350988</v>
      </c>
    </row>
    <row r="25" spans="1:17" ht="21" x14ac:dyDescent="0.25">
      <c r="A25" s="3" t="s">
        <v>65</v>
      </c>
      <c r="C25" s="4">
        <v>75000</v>
      </c>
      <c r="E25" s="4">
        <v>68257544965</v>
      </c>
      <c r="G25" s="4">
        <v>65919973218</v>
      </c>
      <c r="I25" s="4">
        <f t="shared" si="1"/>
        <v>2337571747</v>
      </c>
      <c r="K25" s="4">
        <v>75000</v>
      </c>
      <c r="M25" s="4">
        <v>68257544965</v>
      </c>
      <c r="O25" s="4">
        <v>64810057856</v>
      </c>
      <c r="Q25" s="4">
        <f t="shared" si="0"/>
        <v>3447487109</v>
      </c>
    </row>
    <row r="26" spans="1:17" ht="21" x14ac:dyDescent="0.25">
      <c r="A26" s="3" t="s">
        <v>64</v>
      </c>
      <c r="C26" s="4">
        <v>5900</v>
      </c>
      <c r="E26" s="4">
        <v>5490829292</v>
      </c>
      <c r="G26" s="4">
        <v>5309595112</v>
      </c>
      <c r="I26" s="4">
        <f t="shared" si="1"/>
        <v>181234180</v>
      </c>
      <c r="K26" s="4">
        <v>5900</v>
      </c>
      <c r="M26" s="4">
        <v>5490829292</v>
      </c>
      <c r="O26" s="4">
        <v>5221101860</v>
      </c>
      <c r="Q26" s="4">
        <f t="shared" si="0"/>
        <v>269727432</v>
      </c>
    </row>
    <row r="27" spans="1:17" ht="21" x14ac:dyDescent="0.25">
      <c r="A27" s="3" t="s">
        <v>82</v>
      </c>
      <c r="C27" s="4">
        <v>130571</v>
      </c>
      <c r="E27" s="4">
        <v>126963695516</v>
      </c>
      <c r="G27" s="4">
        <v>121502457609</v>
      </c>
      <c r="I27" s="4">
        <f t="shared" si="1"/>
        <v>5461237907</v>
      </c>
      <c r="K27" s="4">
        <v>130571</v>
      </c>
      <c r="M27" s="4">
        <v>126963695516</v>
      </c>
      <c r="O27" s="4">
        <v>121054372106</v>
      </c>
      <c r="Q27" s="4">
        <f t="shared" si="0"/>
        <v>5909323410</v>
      </c>
    </row>
    <row r="28" spans="1:17" ht="21" x14ac:dyDescent="0.25">
      <c r="A28" s="3" t="s">
        <v>83</v>
      </c>
      <c r="C28" s="4">
        <v>155000</v>
      </c>
      <c r="E28" s="4">
        <v>149379778923</v>
      </c>
      <c r="G28" s="4">
        <v>144382804971</v>
      </c>
      <c r="I28" s="4">
        <f t="shared" si="1"/>
        <v>4996973952</v>
      </c>
      <c r="K28" s="4">
        <v>155000</v>
      </c>
      <c r="M28" s="4">
        <v>149379778923</v>
      </c>
      <c r="O28" s="4">
        <v>144382804971</v>
      </c>
      <c r="Q28" s="4">
        <f t="shared" si="0"/>
        <v>4996973952</v>
      </c>
    </row>
    <row r="29" spans="1:17" ht="21" x14ac:dyDescent="0.25">
      <c r="A29" s="3" t="s">
        <v>84</v>
      </c>
      <c r="C29" s="4">
        <v>825000</v>
      </c>
      <c r="E29" s="4">
        <v>729592514328</v>
      </c>
      <c r="G29" s="4">
        <v>699024470319</v>
      </c>
      <c r="I29" s="4">
        <f t="shared" si="1"/>
        <v>30568044009</v>
      </c>
      <c r="K29" s="4">
        <v>825000</v>
      </c>
      <c r="M29" s="4">
        <v>729592514328</v>
      </c>
      <c r="O29" s="4">
        <v>694649828911</v>
      </c>
      <c r="Q29" s="4">
        <f t="shared" si="0"/>
        <v>34942685417</v>
      </c>
    </row>
    <row r="30" spans="1:17" ht="21" x14ac:dyDescent="0.25">
      <c r="A30" s="3" t="s">
        <v>72</v>
      </c>
      <c r="C30" s="4">
        <v>2000000</v>
      </c>
      <c r="E30" s="4">
        <v>1999847500000</v>
      </c>
      <c r="G30" s="4">
        <v>1999847500000</v>
      </c>
      <c r="I30" s="4">
        <f t="shared" si="1"/>
        <v>0</v>
      </c>
      <c r="K30" s="4">
        <v>2000000</v>
      </c>
      <c r="M30" s="4">
        <v>1999847500000</v>
      </c>
      <c r="O30" s="4">
        <v>1999847500000</v>
      </c>
      <c r="Q30" s="4">
        <f t="shared" si="0"/>
        <v>0</v>
      </c>
    </row>
    <row r="31" spans="1:17" ht="21" x14ac:dyDescent="0.25">
      <c r="A31" s="3" t="s">
        <v>58</v>
      </c>
      <c r="C31" s="4">
        <v>741800</v>
      </c>
      <c r="E31" s="4">
        <v>567522739091</v>
      </c>
      <c r="G31" s="4">
        <v>552546939083</v>
      </c>
      <c r="I31" s="4">
        <f t="shared" si="1"/>
        <v>14975800008</v>
      </c>
      <c r="K31" s="4">
        <v>741800</v>
      </c>
      <c r="M31" s="4">
        <v>567522739091</v>
      </c>
      <c r="O31" s="4">
        <v>541109255273</v>
      </c>
      <c r="Q31" s="4">
        <f t="shared" si="0"/>
        <v>26413483818</v>
      </c>
    </row>
    <row r="32" spans="1:17" ht="21" x14ac:dyDescent="0.25">
      <c r="A32" s="3" t="s">
        <v>59</v>
      </c>
      <c r="C32" s="4">
        <v>1010965</v>
      </c>
      <c r="E32" s="4">
        <v>669005621431</v>
      </c>
      <c r="G32" s="4">
        <v>643935601166</v>
      </c>
      <c r="I32" s="4">
        <f t="shared" si="1"/>
        <v>25070020265</v>
      </c>
      <c r="K32" s="4">
        <v>1010965</v>
      </c>
      <c r="M32" s="4">
        <v>669005621431</v>
      </c>
      <c r="O32" s="4">
        <v>636353941811</v>
      </c>
      <c r="Q32" s="4">
        <f t="shared" si="0"/>
        <v>32651679620</v>
      </c>
    </row>
    <row r="33" spans="1:17" ht="21" x14ac:dyDescent="0.25">
      <c r="A33" s="3" t="s">
        <v>43</v>
      </c>
      <c r="C33" s="4">
        <v>4360</v>
      </c>
      <c r="E33" s="4">
        <v>20091099991</v>
      </c>
      <c r="G33" s="4">
        <v>19799146852</v>
      </c>
      <c r="I33" s="4">
        <f t="shared" si="1"/>
        <v>291953139</v>
      </c>
      <c r="K33" s="4">
        <v>4360</v>
      </c>
      <c r="M33" s="4">
        <v>20091099991</v>
      </c>
      <c r="O33" s="4">
        <v>19507193713</v>
      </c>
      <c r="Q33" s="4">
        <f t="shared" si="0"/>
        <v>583906278</v>
      </c>
    </row>
    <row r="34" spans="1:17" ht="21" x14ac:dyDescent="0.25">
      <c r="A34" s="3" t="s">
        <v>77</v>
      </c>
      <c r="C34" s="4">
        <v>1000000</v>
      </c>
      <c r="E34" s="4">
        <v>999923750000</v>
      </c>
      <c r="G34" s="4">
        <v>999923750000</v>
      </c>
      <c r="I34" s="4">
        <f t="shared" si="1"/>
        <v>0</v>
      </c>
      <c r="K34" s="4">
        <v>1000000</v>
      </c>
      <c r="M34" s="4">
        <v>999923750000</v>
      </c>
      <c r="O34" s="4">
        <v>999923750000</v>
      </c>
      <c r="Q34" s="4">
        <f t="shared" si="0"/>
        <v>0</v>
      </c>
    </row>
    <row r="35" spans="1:17" ht="21" x14ac:dyDescent="0.25">
      <c r="A35" s="3" t="s">
        <v>45</v>
      </c>
      <c r="C35" s="4">
        <v>362205</v>
      </c>
      <c r="E35" s="4">
        <v>1744801980497</v>
      </c>
      <c r="G35" s="4">
        <v>1716169079066</v>
      </c>
      <c r="I35" s="4">
        <f t="shared" si="1"/>
        <v>28632901431</v>
      </c>
      <c r="K35" s="4">
        <v>362205</v>
      </c>
      <c r="M35" s="4">
        <v>1744801980497</v>
      </c>
      <c r="O35" s="4">
        <v>1689808813974</v>
      </c>
      <c r="Q35" s="4">
        <f t="shared" si="0"/>
        <v>54993166523</v>
      </c>
    </row>
    <row r="36" spans="1:17" ht="21" x14ac:dyDescent="0.25">
      <c r="A36" s="3" t="s">
        <v>57</v>
      </c>
      <c r="C36" s="4">
        <v>52417</v>
      </c>
      <c r="E36" s="4">
        <v>33279112254</v>
      </c>
      <c r="G36" s="4">
        <v>31970883694</v>
      </c>
      <c r="I36" s="4">
        <f t="shared" si="1"/>
        <v>1308228560</v>
      </c>
      <c r="K36" s="4">
        <v>52417</v>
      </c>
      <c r="M36" s="4">
        <v>33279112254</v>
      </c>
      <c r="O36" s="4">
        <v>31819934244</v>
      </c>
      <c r="Q36" s="4">
        <f t="shared" si="0"/>
        <v>1459178010</v>
      </c>
    </row>
    <row r="37" spans="1:17" ht="21" x14ac:dyDescent="0.25">
      <c r="A37" s="3" t="s">
        <v>52</v>
      </c>
      <c r="C37" s="4">
        <v>73594</v>
      </c>
      <c r="E37" s="4">
        <v>49212234780</v>
      </c>
      <c r="G37" s="4">
        <v>47500568865</v>
      </c>
      <c r="I37" s="4">
        <f t="shared" si="1"/>
        <v>1711665915</v>
      </c>
      <c r="K37" s="4">
        <v>73594</v>
      </c>
      <c r="M37" s="4">
        <v>49212234780</v>
      </c>
      <c r="O37" s="4">
        <v>46617508203</v>
      </c>
      <c r="Q37" s="4">
        <f t="shared" si="0"/>
        <v>2594726577</v>
      </c>
    </row>
    <row r="38" spans="1:17" ht="21" x14ac:dyDescent="0.25">
      <c r="A38" s="3" t="s">
        <v>53</v>
      </c>
      <c r="C38" s="4">
        <v>339795</v>
      </c>
      <c r="E38" s="4">
        <v>219032144275</v>
      </c>
      <c r="G38" s="4">
        <v>212352283953</v>
      </c>
      <c r="I38" s="4">
        <f t="shared" si="1"/>
        <v>6679860322</v>
      </c>
      <c r="K38" s="4">
        <v>339795</v>
      </c>
      <c r="M38" s="4">
        <v>219032144275</v>
      </c>
      <c r="O38" s="4">
        <v>210011274919</v>
      </c>
      <c r="Q38" s="4">
        <f t="shared" si="0"/>
        <v>9020869356</v>
      </c>
    </row>
    <row r="39" spans="1:17" ht="21" x14ac:dyDescent="0.25">
      <c r="A39" s="3" t="s">
        <v>51</v>
      </c>
      <c r="C39" s="4">
        <v>46184</v>
      </c>
      <c r="E39" s="4">
        <v>32164241449</v>
      </c>
      <c r="G39" s="4">
        <v>31115020978</v>
      </c>
      <c r="I39" s="4">
        <f t="shared" si="1"/>
        <v>1049220471</v>
      </c>
      <c r="K39" s="4">
        <v>46184</v>
      </c>
      <c r="M39" s="4">
        <v>32164241449</v>
      </c>
      <c r="O39" s="4">
        <v>30663837704</v>
      </c>
      <c r="Q39" s="4">
        <f t="shared" si="0"/>
        <v>1500403745</v>
      </c>
    </row>
    <row r="40" spans="1:17" ht="21" x14ac:dyDescent="0.25">
      <c r="A40" s="3" t="s">
        <v>55</v>
      </c>
      <c r="C40" s="4">
        <v>305135</v>
      </c>
      <c r="E40" s="4">
        <v>274347317371</v>
      </c>
      <c r="G40" s="4">
        <v>266362543307</v>
      </c>
      <c r="I40" s="4">
        <f t="shared" si="1"/>
        <v>7984774064</v>
      </c>
      <c r="K40" s="4">
        <v>305135</v>
      </c>
      <c r="M40" s="4">
        <v>274347317371</v>
      </c>
      <c r="O40" s="4">
        <v>260870532105</v>
      </c>
      <c r="Q40" s="4">
        <f t="shared" si="0"/>
        <v>13476785266</v>
      </c>
    </row>
    <row r="41" spans="1:17" ht="21" x14ac:dyDescent="0.25">
      <c r="A41" s="3" t="s">
        <v>56</v>
      </c>
      <c r="C41" s="4">
        <v>201535</v>
      </c>
      <c r="E41" s="4">
        <v>168571172967</v>
      </c>
      <c r="G41" s="4">
        <v>164601236198</v>
      </c>
      <c r="I41" s="4">
        <f t="shared" si="1"/>
        <v>3969936769</v>
      </c>
      <c r="K41" s="4">
        <v>201535</v>
      </c>
      <c r="M41" s="4">
        <v>168571172967</v>
      </c>
      <c r="O41" s="4">
        <v>160353202335</v>
      </c>
      <c r="Q41" s="4">
        <f t="shared" si="0"/>
        <v>8217970632</v>
      </c>
    </row>
    <row r="42" spans="1:17" ht="21" x14ac:dyDescent="0.25">
      <c r="A42" s="3" t="s">
        <v>68</v>
      </c>
      <c r="C42" s="4">
        <v>3000000</v>
      </c>
      <c r="E42" s="4">
        <v>2999138298266</v>
      </c>
      <c r="G42" s="4">
        <v>2979510794977</v>
      </c>
      <c r="I42" s="4">
        <f t="shared" si="1"/>
        <v>19627503289</v>
      </c>
      <c r="K42" s="4">
        <v>3000000</v>
      </c>
      <c r="M42" s="4">
        <v>2999138298266</v>
      </c>
      <c r="O42" s="4">
        <v>2961152194927</v>
      </c>
      <c r="Q42" s="4">
        <f t="shared" si="0"/>
        <v>37986103339</v>
      </c>
    </row>
    <row r="43" spans="1:17" ht="21" x14ac:dyDescent="0.25">
      <c r="A43" s="3" t="s">
        <v>73</v>
      </c>
      <c r="C43" s="4">
        <v>3500000</v>
      </c>
      <c r="E43" s="4">
        <v>3481527513283</v>
      </c>
      <c r="G43" s="4">
        <v>3461369050483</v>
      </c>
      <c r="I43" s="4">
        <f t="shared" si="1"/>
        <v>20158462800</v>
      </c>
      <c r="K43" s="4">
        <v>3500000</v>
      </c>
      <c r="M43" s="4">
        <v>3481527513283</v>
      </c>
      <c r="O43" s="4">
        <v>3442512488406</v>
      </c>
      <c r="Q43" s="4">
        <f t="shared" si="0"/>
        <v>39015024877</v>
      </c>
    </row>
    <row r="44" spans="1:17" ht="21" x14ac:dyDescent="0.25">
      <c r="A44" s="3" t="s">
        <v>85</v>
      </c>
      <c r="C44" s="4">
        <v>1000000</v>
      </c>
      <c r="E44" s="4">
        <v>900447335655</v>
      </c>
      <c r="G44" s="4">
        <v>939777336513</v>
      </c>
      <c r="I44" s="4">
        <f t="shared" si="1"/>
        <v>-39330000858</v>
      </c>
      <c r="K44" s="4">
        <v>1000000</v>
      </c>
      <c r="M44" s="4">
        <v>900447335655</v>
      </c>
      <c r="O44" s="4">
        <v>920141833835</v>
      </c>
      <c r="Q44" s="4">
        <f t="shared" si="0"/>
        <v>-19694498180</v>
      </c>
    </row>
    <row r="45" spans="1:17" ht="21" x14ac:dyDescent="0.25">
      <c r="A45" s="3" t="s">
        <v>49</v>
      </c>
      <c r="C45" s="4">
        <v>1440000</v>
      </c>
      <c r="E45" s="4">
        <v>1439890200000</v>
      </c>
      <c r="G45" s="4">
        <v>1439890200000</v>
      </c>
      <c r="I45" s="4">
        <f t="shared" si="1"/>
        <v>0</v>
      </c>
      <c r="K45" s="4">
        <v>1440000</v>
      </c>
      <c r="M45" s="4">
        <v>1439890200000</v>
      </c>
      <c r="O45" s="4">
        <v>1439890200000</v>
      </c>
      <c r="Q45" s="4">
        <f t="shared" si="0"/>
        <v>0</v>
      </c>
    </row>
    <row r="46" spans="1:17" ht="21" x14ac:dyDescent="0.25">
      <c r="A46" s="3" t="s">
        <v>94</v>
      </c>
      <c r="C46" s="4">
        <v>450000</v>
      </c>
      <c r="E46" s="4">
        <v>443845704184</v>
      </c>
      <c r="G46" s="4">
        <v>440458362488</v>
      </c>
      <c r="I46" s="4">
        <f t="shared" si="1"/>
        <v>3387341696</v>
      </c>
      <c r="K46" s="4">
        <v>450000</v>
      </c>
      <c r="M46" s="4">
        <v>443845704184</v>
      </c>
      <c r="O46" s="4">
        <v>437289254151</v>
      </c>
      <c r="Q46" s="4">
        <f t="shared" si="0"/>
        <v>6556450033</v>
      </c>
    </row>
    <row r="47" spans="1:17" ht="21" x14ac:dyDescent="0.25">
      <c r="A47" s="3" t="s">
        <v>86</v>
      </c>
      <c r="C47" s="4">
        <v>4100000</v>
      </c>
      <c r="E47" s="4">
        <v>3798327555438</v>
      </c>
      <c r="G47" s="4">
        <v>3695982959809</v>
      </c>
      <c r="I47" s="4">
        <f t="shared" si="1"/>
        <v>102344595629</v>
      </c>
      <c r="K47" s="4">
        <v>4100000</v>
      </c>
      <c r="M47" s="4">
        <v>3798327555438</v>
      </c>
      <c r="O47" s="4">
        <v>3794137674941</v>
      </c>
      <c r="Q47" s="4">
        <f t="shared" si="0"/>
        <v>4189880497</v>
      </c>
    </row>
    <row r="48" spans="1:17" ht="21" x14ac:dyDescent="0.25">
      <c r="A48" s="3" t="s">
        <v>87</v>
      </c>
      <c r="C48" s="4">
        <v>3000000</v>
      </c>
      <c r="E48" s="4">
        <v>2513337343413</v>
      </c>
      <c r="G48" s="4">
        <v>2479781902211</v>
      </c>
      <c r="I48" s="4">
        <f t="shared" si="1"/>
        <v>33555441202</v>
      </c>
      <c r="K48" s="4">
        <v>3000000</v>
      </c>
      <c r="M48" s="4">
        <v>2513337343413</v>
      </c>
      <c r="O48" s="4">
        <v>2516217123813</v>
      </c>
      <c r="Q48" s="4">
        <f t="shared" si="0"/>
        <v>-2879780400</v>
      </c>
    </row>
    <row r="49" spans="1:17" ht="21" x14ac:dyDescent="0.25">
      <c r="A49" s="3" t="s">
        <v>69</v>
      </c>
      <c r="C49" s="4">
        <v>1000000</v>
      </c>
      <c r="E49" s="4">
        <v>980656219261</v>
      </c>
      <c r="G49" s="4">
        <v>973457768185</v>
      </c>
      <c r="I49" s="4">
        <f t="shared" si="1"/>
        <v>7198451076</v>
      </c>
      <c r="K49" s="4">
        <v>1000000</v>
      </c>
      <c r="M49" s="4">
        <v>980656219261</v>
      </c>
      <c r="O49" s="4">
        <v>966723281728</v>
      </c>
      <c r="Q49" s="4">
        <f t="shared" si="0"/>
        <v>13932937533</v>
      </c>
    </row>
    <row r="50" spans="1:17" ht="21" x14ac:dyDescent="0.25">
      <c r="A50" s="3" t="s">
        <v>48</v>
      </c>
      <c r="C50" s="4">
        <v>84110</v>
      </c>
      <c r="E50" s="4">
        <v>264261346959</v>
      </c>
      <c r="G50" s="4">
        <v>259165347808</v>
      </c>
      <c r="I50" s="4">
        <f t="shared" si="1"/>
        <v>5095999151</v>
      </c>
      <c r="K50" s="4">
        <v>84110</v>
      </c>
      <c r="M50" s="4">
        <v>264261346959</v>
      </c>
      <c r="O50" s="4">
        <v>254069348648</v>
      </c>
      <c r="Q50" s="4">
        <f t="shared" si="0"/>
        <v>10191998311</v>
      </c>
    </row>
    <row r="51" spans="1:17" ht="21" x14ac:dyDescent="0.25">
      <c r="A51" s="3" t="s">
        <v>78</v>
      </c>
      <c r="C51" s="4">
        <v>2495000</v>
      </c>
      <c r="E51" s="4">
        <v>2494809756250</v>
      </c>
      <c r="G51" s="4">
        <v>2494809756250</v>
      </c>
      <c r="I51" s="4">
        <f t="shared" si="1"/>
        <v>0</v>
      </c>
      <c r="K51" s="4">
        <v>2495000</v>
      </c>
      <c r="M51" s="4">
        <v>2494809756250</v>
      </c>
      <c r="O51" s="4">
        <v>2494809756250</v>
      </c>
      <c r="Q51" s="4">
        <f t="shared" si="0"/>
        <v>0</v>
      </c>
    </row>
    <row r="52" spans="1:17" ht="21" x14ac:dyDescent="0.25">
      <c r="A52" s="3" t="s">
        <v>95</v>
      </c>
      <c r="C52" s="4">
        <v>995000</v>
      </c>
      <c r="E52" s="4">
        <v>994924131250</v>
      </c>
      <c r="G52" s="4">
        <v>994924131250</v>
      </c>
      <c r="I52" s="4">
        <f t="shared" si="1"/>
        <v>0</v>
      </c>
      <c r="K52" s="4">
        <v>995000</v>
      </c>
      <c r="M52" s="4">
        <v>994924131250</v>
      </c>
      <c r="O52" s="4">
        <v>994924131250</v>
      </c>
      <c r="Q52" s="4">
        <f t="shared" si="0"/>
        <v>0</v>
      </c>
    </row>
    <row r="53" spans="1:17" ht="21" x14ac:dyDescent="0.25">
      <c r="A53" s="3" t="s">
        <v>88</v>
      </c>
      <c r="C53" s="4">
        <v>2098065</v>
      </c>
      <c r="E53" s="4">
        <v>1732391226275</v>
      </c>
      <c r="G53" s="4">
        <v>1819636802448</v>
      </c>
      <c r="I53" s="4">
        <f t="shared" si="1"/>
        <v>-87245576173</v>
      </c>
      <c r="K53" s="4">
        <v>2098065</v>
      </c>
      <c r="M53" s="4">
        <v>1732391226275</v>
      </c>
      <c r="O53" s="4">
        <v>1756682868532</v>
      </c>
      <c r="Q53" s="4">
        <f t="shared" si="0"/>
        <v>-24291642257</v>
      </c>
    </row>
    <row r="54" spans="1:17" ht="21" x14ac:dyDescent="0.25">
      <c r="A54" s="3" t="s">
        <v>46</v>
      </c>
      <c r="C54" s="4">
        <v>252190</v>
      </c>
      <c r="E54" s="4">
        <v>792446097967</v>
      </c>
      <c r="G54" s="4">
        <v>769286891763</v>
      </c>
      <c r="I54" s="4">
        <f t="shared" si="1"/>
        <v>23159206204</v>
      </c>
      <c r="K54" s="4">
        <v>252190</v>
      </c>
      <c r="M54" s="4">
        <v>792446097967</v>
      </c>
      <c r="O54" s="4">
        <v>747621584017</v>
      </c>
      <c r="Q54" s="4">
        <f t="shared" si="0"/>
        <v>44824513950</v>
      </c>
    </row>
    <row r="55" spans="1:17" ht="21" x14ac:dyDescent="0.25">
      <c r="A55" s="3" t="s">
        <v>41</v>
      </c>
      <c r="C55" s="4">
        <v>3207600</v>
      </c>
      <c r="E55" s="4">
        <v>5531511135808</v>
      </c>
      <c r="G55" s="4">
        <v>5418441196266</v>
      </c>
      <c r="I55" s="4">
        <f t="shared" si="1"/>
        <v>113069939542</v>
      </c>
      <c r="K55" s="4">
        <v>3207600</v>
      </c>
      <c r="M55" s="4">
        <v>5531511135808</v>
      </c>
      <c r="O55" s="4">
        <v>5305371256402</v>
      </c>
      <c r="Q55" s="4">
        <f t="shared" si="0"/>
        <v>226139879406</v>
      </c>
    </row>
    <row r="56" spans="1:17" ht="21" x14ac:dyDescent="0.25">
      <c r="A56" s="3" t="s">
        <v>89</v>
      </c>
      <c r="C56" s="4">
        <v>7793740</v>
      </c>
      <c r="E56" s="4">
        <v>6393699376486</v>
      </c>
      <c r="G56" s="4">
        <v>6615850788589</v>
      </c>
      <c r="I56" s="4">
        <f t="shared" si="1"/>
        <v>-222151412103</v>
      </c>
      <c r="K56" s="4">
        <v>7793740</v>
      </c>
      <c r="M56" s="4">
        <v>6393699376486</v>
      </c>
      <c r="O56" s="4">
        <v>6515872522053</v>
      </c>
      <c r="Q56" s="4">
        <f t="shared" si="0"/>
        <v>-122173145567</v>
      </c>
    </row>
    <row r="57" spans="1:17" ht="21" x14ac:dyDescent="0.25">
      <c r="A57" s="3" t="s">
        <v>44</v>
      </c>
      <c r="C57" s="4">
        <v>460251</v>
      </c>
      <c r="E57" s="4">
        <v>2169318832155</v>
      </c>
      <c r="G57" s="4">
        <v>2127393094151</v>
      </c>
      <c r="I57" s="4">
        <f t="shared" si="1"/>
        <v>41925738004</v>
      </c>
      <c r="K57" s="4">
        <v>460251</v>
      </c>
      <c r="M57" s="4">
        <v>2169318832155</v>
      </c>
      <c r="O57" s="4">
        <v>2085467356101</v>
      </c>
      <c r="Q57" s="4">
        <f t="shared" si="0"/>
        <v>83851476054</v>
      </c>
    </row>
    <row r="58" spans="1:17" ht="21" x14ac:dyDescent="0.25">
      <c r="A58" s="3" t="s">
        <v>90</v>
      </c>
      <c r="C58" s="4">
        <v>6048600</v>
      </c>
      <c r="E58" s="4">
        <v>5163967432057</v>
      </c>
      <c r="G58" s="4">
        <v>5269307865436</v>
      </c>
      <c r="I58" s="4">
        <f t="shared" si="1"/>
        <v>-105340433379</v>
      </c>
      <c r="K58" s="4">
        <v>6048600</v>
      </c>
      <c r="M58" s="4">
        <v>5163967432057</v>
      </c>
      <c r="O58" s="4">
        <v>5262848453204</v>
      </c>
      <c r="Q58" s="4">
        <f t="shared" si="0"/>
        <v>-98881021147</v>
      </c>
    </row>
    <row r="59" spans="1:17" ht="21" x14ac:dyDescent="0.25">
      <c r="A59" s="3" t="s">
        <v>91</v>
      </c>
      <c r="C59" s="4">
        <v>1500000</v>
      </c>
      <c r="E59" s="4">
        <v>1303448604465</v>
      </c>
      <c r="G59" s="4">
        <v>1308707203466</v>
      </c>
      <c r="I59" s="4">
        <f t="shared" si="1"/>
        <v>-5258599001</v>
      </c>
      <c r="K59" s="4">
        <v>1500000</v>
      </c>
      <c r="M59" s="4">
        <v>1303448604465</v>
      </c>
      <c r="O59" s="4">
        <v>1307247814753</v>
      </c>
      <c r="Q59" s="4">
        <f t="shared" si="0"/>
        <v>-3799210288</v>
      </c>
    </row>
    <row r="60" spans="1:17" ht="21" x14ac:dyDescent="0.25">
      <c r="A60" s="3" t="s">
        <v>47</v>
      </c>
      <c r="C60" s="4">
        <v>963700</v>
      </c>
      <c r="E60" s="4">
        <v>4347705803815</v>
      </c>
      <c r="G60" s="4">
        <v>4293871683525</v>
      </c>
      <c r="I60" s="4">
        <f t="shared" si="1"/>
        <v>53834120290</v>
      </c>
      <c r="K60" s="4">
        <v>963700</v>
      </c>
      <c r="M60" s="4">
        <v>4347705803815</v>
      </c>
      <c r="O60" s="4">
        <v>4184129349583</v>
      </c>
      <c r="Q60" s="4">
        <f t="shared" si="0"/>
        <v>163576454232</v>
      </c>
    </row>
    <row r="61" spans="1:17" ht="21" x14ac:dyDescent="0.25">
      <c r="A61" s="3" t="s">
        <v>92</v>
      </c>
      <c r="C61" s="4">
        <v>15201600</v>
      </c>
      <c r="E61" s="4">
        <v>13908950619241</v>
      </c>
      <c r="G61" s="4">
        <v>13598192805931</v>
      </c>
      <c r="I61" s="4">
        <f t="shared" si="1"/>
        <v>310757813310</v>
      </c>
      <c r="K61" s="4">
        <v>15201600</v>
      </c>
      <c r="M61" s="4">
        <v>13908950619241</v>
      </c>
      <c r="O61" s="4">
        <v>14116527839871</v>
      </c>
      <c r="Q61" s="4">
        <f t="shared" si="0"/>
        <v>-207577220630</v>
      </c>
    </row>
    <row r="62" spans="1:17" ht="21" x14ac:dyDescent="0.25">
      <c r="A62" s="3" t="s">
        <v>75</v>
      </c>
      <c r="C62" s="4">
        <v>2257027</v>
      </c>
      <c r="E62" s="4">
        <v>1771118791764</v>
      </c>
      <c r="G62" s="4">
        <v>1771118791764</v>
      </c>
      <c r="I62" s="4">
        <f t="shared" si="1"/>
        <v>0</v>
      </c>
      <c r="K62" s="4">
        <v>2257027</v>
      </c>
      <c r="M62" s="4">
        <v>1771118791764</v>
      </c>
      <c r="O62" s="4">
        <v>1771118791764</v>
      </c>
      <c r="Q62" s="4">
        <f t="shared" si="0"/>
        <v>0</v>
      </c>
    </row>
    <row r="63" spans="1:17" ht="21" x14ac:dyDescent="0.25">
      <c r="A63" s="3" t="s">
        <v>93</v>
      </c>
      <c r="C63" s="4">
        <v>1995000</v>
      </c>
      <c r="E63" s="4">
        <v>1994847881250</v>
      </c>
      <c r="G63" s="4">
        <v>1994847881250</v>
      </c>
      <c r="I63" s="4">
        <f t="shared" si="1"/>
        <v>0</v>
      </c>
      <c r="K63" s="4">
        <v>1995000</v>
      </c>
      <c r="M63" s="4">
        <v>1994847881250</v>
      </c>
      <c r="O63" s="4">
        <v>1994847881250</v>
      </c>
      <c r="Q63" s="4">
        <f t="shared" si="0"/>
        <v>0</v>
      </c>
    </row>
    <row r="64" spans="1:17" ht="21" x14ac:dyDescent="0.25">
      <c r="A64" s="3" t="s">
        <v>42</v>
      </c>
      <c r="C64" s="4">
        <v>1129130</v>
      </c>
      <c r="E64" s="4">
        <v>2173325121903</v>
      </c>
      <c r="G64" s="4">
        <v>2130978749403</v>
      </c>
      <c r="I64" s="4">
        <f t="shared" si="1"/>
        <v>42346372500</v>
      </c>
      <c r="K64" s="4">
        <v>1129130</v>
      </c>
      <c r="M64" s="4">
        <v>2173325121903</v>
      </c>
      <c r="O64" s="4">
        <v>2088632376789</v>
      </c>
      <c r="Q64" s="4">
        <f t="shared" si="0"/>
        <v>84692745114</v>
      </c>
    </row>
    <row r="65" spans="1:17" ht="21" x14ac:dyDescent="0.25">
      <c r="A65" s="3" t="s">
        <v>76</v>
      </c>
      <c r="C65" s="4">
        <v>1500000</v>
      </c>
      <c r="E65" s="4">
        <v>1298885952393</v>
      </c>
      <c r="G65" s="4">
        <v>1314265159390</v>
      </c>
      <c r="I65" s="4">
        <f t="shared" si="1"/>
        <v>-15379206997</v>
      </c>
      <c r="K65" s="4">
        <v>1500000</v>
      </c>
      <c r="M65" s="4">
        <v>1298885952393</v>
      </c>
      <c r="O65" s="4">
        <v>1314265159390</v>
      </c>
      <c r="Q65" s="4">
        <f t="shared" si="0"/>
        <v>-15379206997</v>
      </c>
    </row>
    <row r="66" spans="1:17" ht="21" x14ac:dyDescent="0.25">
      <c r="A66" s="3" t="s">
        <v>70</v>
      </c>
      <c r="C66" s="4">
        <v>2390000</v>
      </c>
      <c r="E66" s="4">
        <v>2389817762500</v>
      </c>
      <c r="G66" s="4">
        <v>2389817762500</v>
      </c>
      <c r="I66" s="4">
        <f t="shared" si="1"/>
        <v>0</v>
      </c>
      <c r="K66" s="4">
        <v>2390000</v>
      </c>
      <c r="M66" s="4">
        <v>2389817762500</v>
      </c>
      <c r="O66" s="4">
        <v>2390000000000</v>
      </c>
      <c r="Q66" s="4">
        <f t="shared" si="0"/>
        <v>-182237500</v>
      </c>
    </row>
    <row r="67" spans="1:17" ht="21" x14ac:dyDescent="0.25">
      <c r="A67" s="3" t="s">
        <v>79</v>
      </c>
      <c r="C67" s="4">
        <v>2400000</v>
      </c>
      <c r="E67" s="4">
        <v>2399817000000</v>
      </c>
      <c r="G67" s="4">
        <v>2399817000000</v>
      </c>
      <c r="I67" s="4">
        <f t="shared" si="1"/>
        <v>0</v>
      </c>
      <c r="K67" s="4">
        <v>2400000</v>
      </c>
      <c r="M67" s="4">
        <v>2399817000000</v>
      </c>
      <c r="O67" s="4">
        <v>2400000000000</v>
      </c>
      <c r="Q67" s="4">
        <f t="shared" si="0"/>
        <v>-183000000</v>
      </c>
    </row>
    <row r="68" spans="1:17" ht="21" x14ac:dyDescent="0.25">
      <c r="A68" s="3" t="s">
        <v>25</v>
      </c>
      <c r="C68" s="4" t="s">
        <v>25</v>
      </c>
      <c r="E68" s="6">
        <f>SUM(E8:E67)</f>
        <v>110160497354534</v>
      </c>
      <c r="F68" s="3"/>
      <c r="G68" s="6">
        <f>SUM(G8:G67)</f>
        <v>108593508051748</v>
      </c>
      <c r="H68" s="3"/>
      <c r="I68" s="6">
        <f>SUM(I8:I67)</f>
        <v>1566989302786</v>
      </c>
      <c r="J68" s="3"/>
      <c r="K68" s="3" t="s">
        <v>25</v>
      </c>
      <c r="L68" s="3"/>
      <c r="M68" s="6">
        <f>SUM(M8:M67)</f>
        <v>110160497354534</v>
      </c>
      <c r="N68" s="3"/>
      <c r="O68" s="6">
        <f>SUM(O8:O67)</f>
        <v>108642429313735</v>
      </c>
      <c r="P68" s="3"/>
      <c r="Q68" s="6">
        <f>SUM(Q8:Q67)</f>
        <v>1518068040799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D5EAA-3B82-4639-9881-C306744628E2}">
  <sheetPr codeName="Sheet2"/>
  <dimension ref="A2:Y12"/>
  <sheetViews>
    <sheetView rightToLeft="1" topLeftCell="D1" workbookViewId="0">
      <selection activeCell="D1" sqref="A1:XFD1048576"/>
    </sheetView>
  </sheetViews>
  <sheetFormatPr defaultRowHeight="18.75" x14ac:dyDescent="0.25"/>
  <cols>
    <col min="1" max="1" width="40.28515625" style="4" bestFit="1" customWidth="1"/>
    <col min="2" max="2" width="1" style="4" customWidth="1"/>
    <col min="3" max="3" width="21" style="4" customWidth="1"/>
    <col min="4" max="4" width="1" style="4" customWidth="1"/>
    <col min="5" max="5" width="23" style="4" customWidth="1"/>
    <col min="6" max="6" width="1" style="4" customWidth="1"/>
    <col min="7" max="7" width="26" style="4" customWidth="1"/>
    <col min="8" max="8" width="1" style="4" customWidth="1"/>
    <col min="9" max="9" width="15" style="4" customWidth="1"/>
    <col min="10" max="10" width="1" style="4" customWidth="1"/>
    <col min="11" max="11" width="22" style="4" customWidth="1"/>
    <col min="12" max="12" width="1" style="4" customWidth="1"/>
    <col min="13" max="13" width="20" style="4" customWidth="1"/>
    <col min="14" max="14" width="1" style="4" customWidth="1"/>
    <col min="15" max="15" width="26" style="4" customWidth="1"/>
    <col min="16" max="16" width="1" style="4" customWidth="1"/>
    <col min="17" max="17" width="21" style="4" customWidth="1"/>
    <col min="18" max="18" width="1" style="4" customWidth="1"/>
    <col min="19" max="19" width="16" style="4" customWidth="1"/>
    <col min="20" max="20" width="1" style="4" customWidth="1"/>
    <col min="21" max="21" width="23" style="4" customWidth="1"/>
    <col min="22" max="22" width="1" style="4" customWidth="1"/>
    <col min="23" max="23" width="26" style="4" customWidth="1"/>
    <col min="24" max="24" width="1" style="4" customWidth="1"/>
    <col min="25" max="25" width="32" style="5" customWidth="1"/>
    <col min="26" max="26" width="1" style="4" customWidth="1"/>
    <col min="27" max="27" width="9.140625" style="4" customWidth="1"/>
    <col min="28" max="16384" width="9.140625" style="4"/>
  </cols>
  <sheetData>
    <row r="2" spans="1:25" ht="26.25" x14ac:dyDescent="0.25">
      <c r="A2" s="28" t="s">
        <v>0</v>
      </c>
      <c r="B2" s="28" t="s">
        <v>0</v>
      </c>
      <c r="C2" s="28" t="s">
        <v>0</v>
      </c>
      <c r="D2" s="28" t="s">
        <v>0</v>
      </c>
      <c r="E2" s="28" t="s">
        <v>0</v>
      </c>
      <c r="F2" s="28" t="s">
        <v>0</v>
      </c>
      <c r="G2" s="28" t="s">
        <v>0</v>
      </c>
      <c r="H2" s="28" t="s">
        <v>0</v>
      </c>
      <c r="I2" s="28" t="s">
        <v>0</v>
      </c>
      <c r="J2" s="28" t="s">
        <v>0</v>
      </c>
      <c r="K2" s="28" t="s">
        <v>0</v>
      </c>
      <c r="L2" s="28" t="s">
        <v>0</v>
      </c>
      <c r="M2" s="28" t="s">
        <v>0</v>
      </c>
      <c r="N2" s="28" t="s">
        <v>0</v>
      </c>
      <c r="O2" s="28" t="s">
        <v>0</v>
      </c>
      <c r="P2" s="28" t="s">
        <v>0</v>
      </c>
      <c r="Q2" s="28" t="s">
        <v>0</v>
      </c>
      <c r="R2" s="28" t="s">
        <v>0</v>
      </c>
      <c r="S2" s="28" t="s">
        <v>0</v>
      </c>
      <c r="T2" s="28" t="s">
        <v>0</v>
      </c>
      <c r="U2" s="28" t="s">
        <v>0</v>
      </c>
      <c r="V2" s="28" t="s">
        <v>0</v>
      </c>
      <c r="W2" s="28" t="s">
        <v>0</v>
      </c>
      <c r="X2" s="28" t="s">
        <v>0</v>
      </c>
      <c r="Y2" s="28" t="s">
        <v>0</v>
      </c>
    </row>
    <row r="3" spans="1:25" ht="26.25" x14ac:dyDescent="0.25">
      <c r="A3" s="28" t="s">
        <v>1</v>
      </c>
      <c r="B3" s="28" t="s">
        <v>1</v>
      </c>
      <c r="C3" s="28" t="s">
        <v>1</v>
      </c>
      <c r="D3" s="28" t="s">
        <v>1</v>
      </c>
      <c r="E3" s="28" t="s">
        <v>1</v>
      </c>
      <c r="F3" s="28" t="s">
        <v>1</v>
      </c>
      <c r="G3" s="28" t="s">
        <v>1</v>
      </c>
      <c r="H3" s="28" t="s">
        <v>1</v>
      </c>
      <c r="I3" s="28" t="s">
        <v>1</v>
      </c>
      <c r="J3" s="28" t="s">
        <v>1</v>
      </c>
      <c r="K3" s="28" t="s">
        <v>1</v>
      </c>
      <c r="L3" s="28" t="s">
        <v>1</v>
      </c>
      <c r="M3" s="28" t="s">
        <v>1</v>
      </c>
      <c r="N3" s="28" t="s">
        <v>1</v>
      </c>
      <c r="O3" s="28" t="s">
        <v>1</v>
      </c>
      <c r="P3" s="28" t="s">
        <v>1</v>
      </c>
      <c r="Q3" s="28" t="s">
        <v>1</v>
      </c>
      <c r="R3" s="28" t="s">
        <v>1</v>
      </c>
      <c r="S3" s="28" t="s">
        <v>1</v>
      </c>
      <c r="T3" s="28" t="s">
        <v>1</v>
      </c>
      <c r="U3" s="28" t="s">
        <v>1</v>
      </c>
      <c r="V3" s="28" t="s">
        <v>1</v>
      </c>
      <c r="W3" s="28" t="s">
        <v>1</v>
      </c>
      <c r="X3" s="28" t="s">
        <v>1</v>
      </c>
      <c r="Y3" s="28" t="s">
        <v>1</v>
      </c>
    </row>
    <row r="4" spans="1:25" ht="26.25" x14ac:dyDescent="0.25">
      <c r="A4" s="28" t="s">
        <v>2</v>
      </c>
      <c r="B4" s="28" t="s">
        <v>2</v>
      </c>
      <c r="C4" s="28" t="s">
        <v>2</v>
      </c>
      <c r="D4" s="28" t="s">
        <v>2</v>
      </c>
      <c r="E4" s="28" t="s">
        <v>2</v>
      </c>
      <c r="F4" s="28" t="s">
        <v>2</v>
      </c>
      <c r="G4" s="28" t="s">
        <v>2</v>
      </c>
      <c r="H4" s="28" t="s">
        <v>2</v>
      </c>
      <c r="I4" s="28" t="s">
        <v>2</v>
      </c>
      <c r="J4" s="28" t="s">
        <v>2</v>
      </c>
      <c r="K4" s="28" t="s">
        <v>2</v>
      </c>
      <c r="L4" s="28" t="s">
        <v>2</v>
      </c>
      <c r="M4" s="28" t="s">
        <v>2</v>
      </c>
      <c r="N4" s="28" t="s">
        <v>2</v>
      </c>
      <c r="O4" s="28" t="s">
        <v>2</v>
      </c>
      <c r="P4" s="28" t="s">
        <v>2</v>
      </c>
      <c r="Q4" s="28" t="s">
        <v>2</v>
      </c>
      <c r="R4" s="28" t="s">
        <v>2</v>
      </c>
      <c r="S4" s="28" t="s">
        <v>2</v>
      </c>
      <c r="T4" s="28" t="s">
        <v>2</v>
      </c>
      <c r="U4" s="28" t="s">
        <v>2</v>
      </c>
      <c r="V4" s="28" t="s">
        <v>2</v>
      </c>
      <c r="W4" s="28" t="s">
        <v>2</v>
      </c>
      <c r="X4" s="28" t="s">
        <v>2</v>
      </c>
      <c r="Y4" s="28" t="s">
        <v>2</v>
      </c>
    </row>
    <row r="6" spans="1:25" ht="27" thickBot="1" x14ac:dyDescent="0.3">
      <c r="A6" s="26" t="s">
        <v>3</v>
      </c>
      <c r="C6" s="26" t="s">
        <v>4</v>
      </c>
      <c r="D6" s="26" t="s">
        <v>4</v>
      </c>
      <c r="E6" s="26" t="s">
        <v>4</v>
      </c>
      <c r="F6" s="26" t="s">
        <v>4</v>
      </c>
      <c r="G6" s="26" t="s">
        <v>4</v>
      </c>
      <c r="I6" s="26" t="s">
        <v>5</v>
      </c>
      <c r="J6" s="26" t="s">
        <v>5</v>
      </c>
      <c r="K6" s="26" t="s">
        <v>5</v>
      </c>
      <c r="L6" s="26" t="s">
        <v>5</v>
      </c>
      <c r="M6" s="26" t="s">
        <v>5</v>
      </c>
      <c r="N6" s="26" t="s">
        <v>5</v>
      </c>
      <c r="O6" s="26" t="s">
        <v>5</v>
      </c>
      <c r="Q6" s="26" t="s">
        <v>6</v>
      </c>
      <c r="R6" s="26" t="s">
        <v>6</v>
      </c>
      <c r="S6" s="26" t="s">
        <v>6</v>
      </c>
      <c r="T6" s="26" t="s">
        <v>6</v>
      </c>
      <c r="U6" s="26" t="s">
        <v>6</v>
      </c>
      <c r="V6" s="26" t="s">
        <v>6</v>
      </c>
      <c r="W6" s="26" t="s">
        <v>6</v>
      </c>
      <c r="X6" s="26" t="s">
        <v>6</v>
      </c>
      <c r="Y6" s="26" t="s">
        <v>6</v>
      </c>
    </row>
    <row r="7" spans="1:25" ht="27" thickBot="1" x14ac:dyDescent="0.3">
      <c r="A7" s="26" t="s">
        <v>3</v>
      </c>
      <c r="C7" s="26" t="s">
        <v>7</v>
      </c>
      <c r="E7" s="26" t="s">
        <v>8</v>
      </c>
      <c r="G7" s="26" t="s">
        <v>9</v>
      </c>
      <c r="I7" s="26" t="s">
        <v>10</v>
      </c>
      <c r="J7" s="26" t="s">
        <v>10</v>
      </c>
      <c r="K7" s="26" t="s">
        <v>10</v>
      </c>
      <c r="M7" s="26" t="s">
        <v>11</v>
      </c>
      <c r="N7" s="26" t="s">
        <v>11</v>
      </c>
      <c r="O7" s="26" t="s">
        <v>11</v>
      </c>
      <c r="Q7" s="26" t="s">
        <v>7</v>
      </c>
      <c r="S7" s="26" t="s">
        <v>12</v>
      </c>
      <c r="U7" s="26" t="s">
        <v>8</v>
      </c>
      <c r="W7" s="26" t="s">
        <v>9</v>
      </c>
      <c r="Y7" s="27" t="s">
        <v>13</v>
      </c>
    </row>
    <row r="8" spans="1:25" ht="27" thickBot="1" x14ac:dyDescent="0.3">
      <c r="A8" s="26" t="s">
        <v>3</v>
      </c>
      <c r="C8" s="26" t="s">
        <v>7</v>
      </c>
      <c r="E8" s="26" t="s">
        <v>8</v>
      </c>
      <c r="G8" s="26" t="s">
        <v>9</v>
      </c>
      <c r="I8" s="8" t="s">
        <v>7</v>
      </c>
      <c r="K8" s="8" t="s">
        <v>8</v>
      </c>
      <c r="M8" s="8" t="s">
        <v>7</v>
      </c>
      <c r="O8" s="8" t="s">
        <v>14</v>
      </c>
      <c r="Q8" s="26" t="s">
        <v>7</v>
      </c>
      <c r="S8" s="26" t="s">
        <v>12</v>
      </c>
      <c r="U8" s="26" t="s">
        <v>8</v>
      </c>
      <c r="W8" s="26" t="s">
        <v>9</v>
      </c>
      <c r="Y8" s="27" t="s">
        <v>13</v>
      </c>
    </row>
    <row r="9" spans="1:25" ht="21" x14ac:dyDescent="0.25">
      <c r="A9" s="3" t="s">
        <v>17</v>
      </c>
      <c r="C9" s="4">
        <v>233440819</v>
      </c>
      <c r="E9" s="4">
        <v>2999999984601</v>
      </c>
      <c r="G9" s="4">
        <v>3124138480677</v>
      </c>
      <c r="I9" s="4">
        <v>0</v>
      </c>
      <c r="K9" s="4">
        <v>0</v>
      </c>
      <c r="M9" s="4">
        <v>-124650000</v>
      </c>
      <c r="O9" s="4">
        <v>1701121308500</v>
      </c>
      <c r="Q9" s="4">
        <v>108790819</v>
      </c>
      <c r="S9" s="4">
        <v>13845</v>
      </c>
      <c r="U9" s="4">
        <v>1398095057766</v>
      </c>
      <c r="W9" s="4">
        <v>1506208889055</v>
      </c>
      <c r="Y9" s="5">
        <v>6.7535112987910451E-3</v>
      </c>
    </row>
    <row r="10" spans="1:25" ht="21" x14ac:dyDescent="0.25">
      <c r="A10" s="3" t="s">
        <v>18</v>
      </c>
      <c r="C10" s="4">
        <v>128799567</v>
      </c>
      <c r="E10" s="4">
        <v>1739371951782</v>
      </c>
      <c r="G10" s="4">
        <v>2064270660309</v>
      </c>
      <c r="I10" s="4">
        <v>0</v>
      </c>
      <c r="K10" s="4">
        <v>0</v>
      </c>
      <c r="M10" s="4">
        <v>-128799567</v>
      </c>
      <c r="O10" s="4">
        <v>2082153698064.4099</v>
      </c>
      <c r="Q10" s="4">
        <v>0</v>
      </c>
      <c r="S10" s="4">
        <v>0</v>
      </c>
      <c r="U10" s="4">
        <v>0</v>
      </c>
      <c r="W10" s="4">
        <v>0</v>
      </c>
      <c r="Y10" s="5">
        <v>0</v>
      </c>
    </row>
    <row r="11" spans="1:25" ht="21.75" thickBot="1" x14ac:dyDescent="0.3">
      <c r="A11" s="3" t="s">
        <v>20</v>
      </c>
      <c r="C11" s="4">
        <v>1666431</v>
      </c>
      <c r="E11" s="4">
        <v>200065086578</v>
      </c>
      <c r="G11" s="4">
        <v>303126824305.48102</v>
      </c>
      <c r="I11" s="4">
        <v>0</v>
      </c>
      <c r="K11" s="4">
        <v>0</v>
      </c>
      <c r="M11" s="4">
        <v>0</v>
      </c>
      <c r="O11" s="4">
        <v>0</v>
      </c>
      <c r="Q11" s="4">
        <v>1666431</v>
      </c>
      <c r="S11" s="4">
        <v>203854</v>
      </c>
      <c r="U11" s="4">
        <v>200065086578</v>
      </c>
      <c r="W11" s="4">
        <v>337780778626.70502</v>
      </c>
      <c r="Y11" s="5">
        <v>1.5145351495044787E-3</v>
      </c>
    </row>
    <row r="12" spans="1:25" s="3" customFormat="1" ht="21.75" thickBot="1" x14ac:dyDescent="0.3">
      <c r="A12" s="3" t="s">
        <v>25</v>
      </c>
      <c r="C12" s="3" t="s">
        <v>25</v>
      </c>
      <c r="E12" s="6">
        <f>SUM(E9:E11)</f>
        <v>4939437022961</v>
      </c>
      <c r="G12" s="6">
        <f>SUM(G9:G11)</f>
        <v>5491535965291.4814</v>
      </c>
      <c r="I12" s="3" t="s">
        <v>25</v>
      </c>
      <c r="K12" s="6">
        <f>SUM(K9:K11)</f>
        <v>0</v>
      </c>
      <c r="M12" s="3" t="s">
        <v>25</v>
      </c>
      <c r="O12" s="6">
        <f>SUM(O9:O11)</f>
        <v>3783275006564.4102</v>
      </c>
      <c r="Q12" s="3" t="s">
        <v>25</v>
      </c>
      <c r="S12" s="3" t="s">
        <v>25</v>
      </c>
      <c r="U12" s="6">
        <f>SUM(U9:U11)</f>
        <v>1598160144344</v>
      </c>
      <c r="W12" s="6">
        <f>SUM(W9:W11)</f>
        <v>1843989667681.7051</v>
      </c>
      <c r="Y12" s="7">
        <f>SUM(Y9:Y11)</f>
        <v>8.2680464482955233E-3</v>
      </c>
    </row>
  </sheetData>
  <mergeCells count="17">
    <mergeCell ref="W7:W8"/>
    <mergeCell ref="A2:Y2"/>
    <mergeCell ref="A3:Y3"/>
    <mergeCell ref="A4:Y4"/>
    <mergeCell ref="A6:A8"/>
    <mergeCell ref="C6:G6"/>
    <mergeCell ref="I6:O6"/>
    <mergeCell ref="Q6:Y6"/>
    <mergeCell ref="C7:C8"/>
    <mergeCell ref="E7:E8"/>
    <mergeCell ref="G7:G8"/>
    <mergeCell ref="Y7:Y8"/>
    <mergeCell ref="I7:K7"/>
    <mergeCell ref="M7:O7"/>
    <mergeCell ref="Q7:Q8"/>
    <mergeCell ref="S7:S8"/>
    <mergeCell ref="U7:U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2:Q14"/>
  <sheetViews>
    <sheetView rightToLeft="1" workbookViewId="0">
      <selection activeCell="D1" sqref="A1:XFD1048576"/>
    </sheetView>
  </sheetViews>
  <sheetFormatPr defaultRowHeight="18.75" x14ac:dyDescent="0.25"/>
  <cols>
    <col min="1" max="1" width="31.28515625" style="4" customWidth="1"/>
    <col min="2" max="2" width="1" style="4" customWidth="1"/>
    <col min="3" max="3" width="21" style="4" customWidth="1"/>
    <col min="4" max="4" width="1" style="4" customWidth="1"/>
    <col min="5" max="5" width="15" style="4" customWidth="1"/>
    <col min="6" max="6" width="1" style="4" customWidth="1"/>
    <col min="7" max="7" width="20" style="4" customWidth="1"/>
    <col min="8" max="8" width="1" style="4" customWidth="1"/>
    <col min="9" max="9" width="27" style="4" customWidth="1"/>
    <col min="10" max="10" width="1" style="4" customWidth="1"/>
    <col min="11" max="11" width="21" style="4" customWidth="1"/>
    <col min="12" max="12" width="1" style="4" customWidth="1"/>
    <col min="13" max="13" width="15" style="4" customWidth="1"/>
    <col min="14" max="14" width="1" style="4" customWidth="1"/>
    <col min="15" max="15" width="20" style="4" customWidth="1"/>
    <col min="16" max="16" width="1" style="4" customWidth="1"/>
    <col min="17" max="17" width="27" style="4" customWidth="1"/>
    <col min="18" max="18" width="1" style="4" customWidth="1"/>
    <col min="19" max="19" width="9.140625" style="4" customWidth="1"/>
    <col min="20" max="16384" width="9.140625" style="4"/>
  </cols>
  <sheetData>
    <row r="2" spans="1:17" ht="26.25" x14ac:dyDescent="0.25">
      <c r="A2" s="28" t="s">
        <v>0</v>
      </c>
      <c r="B2" s="28" t="s">
        <v>0</v>
      </c>
      <c r="C2" s="28" t="s">
        <v>0</v>
      </c>
      <c r="D2" s="28" t="s">
        <v>0</v>
      </c>
      <c r="E2" s="28" t="s">
        <v>0</v>
      </c>
      <c r="F2" s="28" t="s">
        <v>0</v>
      </c>
      <c r="G2" s="28" t="s">
        <v>0</v>
      </c>
      <c r="H2" s="28" t="s">
        <v>0</v>
      </c>
      <c r="I2" s="28" t="s">
        <v>0</v>
      </c>
      <c r="J2" s="28" t="s">
        <v>0</v>
      </c>
      <c r="K2" s="28" t="s">
        <v>0</v>
      </c>
      <c r="L2" s="28" t="s">
        <v>0</v>
      </c>
      <c r="M2" s="28" t="s">
        <v>0</v>
      </c>
      <c r="N2" s="28" t="s">
        <v>0</v>
      </c>
      <c r="O2" s="28" t="s">
        <v>0</v>
      </c>
      <c r="P2" s="28" t="s">
        <v>0</v>
      </c>
      <c r="Q2" s="28" t="s">
        <v>0</v>
      </c>
    </row>
    <row r="3" spans="1:17" ht="26.25" x14ac:dyDescent="0.25">
      <c r="A3" s="28" t="s">
        <v>1</v>
      </c>
      <c r="B3" s="28" t="s">
        <v>1</v>
      </c>
      <c r="C3" s="28" t="s">
        <v>1</v>
      </c>
      <c r="D3" s="28" t="s">
        <v>1</v>
      </c>
      <c r="E3" s="28" t="s">
        <v>1</v>
      </c>
      <c r="F3" s="28" t="s">
        <v>1</v>
      </c>
      <c r="G3" s="28" t="s">
        <v>1</v>
      </c>
      <c r="H3" s="28" t="s">
        <v>1</v>
      </c>
      <c r="I3" s="28" t="s">
        <v>1</v>
      </c>
      <c r="J3" s="28" t="s">
        <v>1</v>
      </c>
      <c r="K3" s="28" t="s">
        <v>1</v>
      </c>
      <c r="L3" s="28" t="s">
        <v>1</v>
      </c>
      <c r="M3" s="28" t="s">
        <v>1</v>
      </c>
      <c r="N3" s="28" t="s">
        <v>1</v>
      </c>
      <c r="O3" s="28" t="s">
        <v>1</v>
      </c>
      <c r="P3" s="28" t="s">
        <v>1</v>
      </c>
      <c r="Q3" s="28" t="s">
        <v>1</v>
      </c>
    </row>
    <row r="4" spans="1:17" ht="26.25" x14ac:dyDescent="0.25">
      <c r="A4" s="28" t="s">
        <v>2</v>
      </c>
      <c r="B4" s="28" t="s">
        <v>2</v>
      </c>
      <c r="C4" s="28" t="s">
        <v>2</v>
      </c>
      <c r="D4" s="28" t="s">
        <v>2</v>
      </c>
      <c r="E4" s="28" t="s">
        <v>2</v>
      </c>
      <c r="F4" s="28" t="s">
        <v>2</v>
      </c>
      <c r="G4" s="28" t="s">
        <v>2</v>
      </c>
      <c r="H4" s="28" t="s">
        <v>2</v>
      </c>
      <c r="I4" s="28" t="s">
        <v>2</v>
      </c>
      <c r="J4" s="28" t="s">
        <v>2</v>
      </c>
      <c r="K4" s="28" t="s">
        <v>2</v>
      </c>
      <c r="L4" s="28" t="s">
        <v>2</v>
      </c>
      <c r="M4" s="28" t="s">
        <v>2</v>
      </c>
      <c r="N4" s="28" t="s">
        <v>2</v>
      </c>
      <c r="O4" s="28" t="s">
        <v>2</v>
      </c>
      <c r="P4" s="28" t="s">
        <v>2</v>
      </c>
      <c r="Q4" s="28" t="s">
        <v>2</v>
      </c>
    </row>
    <row r="6" spans="1:17" ht="26.25" x14ac:dyDescent="0.25">
      <c r="A6" s="26" t="s">
        <v>3</v>
      </c>
      <c r="C6" s="26" t="s">
        <v>4</v>
      </c>
      <c r="D6" s="26" t="s">
        <v>4</v>
      </c>
      <c r="E6" s="26" t="s">
        <v>4</v>
      </c>
      <c r="F6" s="26" t="s">
        <v>4</v>
      </c>
      <c r="G6" s="26" t="s">
        <v>4</v>
      </c>
      <c r="H6" s="26" t="s">
        <v>4</v>
      </c>
      <c r="I6" s="26" t="s">
        <v>4</v>
      </c>
      <c r="K6" s="26" t="s">
        <v>6</v>
      </c>
      <c r="L6" s="26" t="s">
        <v>6</v>
      </c>
      <c r="M6" s="26" t="s">
        <v>6</v>
      </c>
      <c r="N6" s="26" t="s">
        <v>6</v>
      </c>
      <c r="O6" s="26" t="s">
        <v>6</v>
      </c>
      <c r="P6" s="26" t="s">
        <v>6</v>
      </c>
      <c r="Q6" s="26" t="s">
        <v>6</v>
      </c>
    </row>
    <row r="7" spans="1:17" ht="26.25" x14ac:dyDescent="0.25">
      <c r="A7" s="26" t="s">
        <v>3</v>
      </c>
      <c r="C7" s="26" t="s">
        <v>26</v>
      </c>
      <c r="E7" s="26" t="s">
        <v>27</v>
      </c>
      <c r="G7" s="26" t="s">
        <v>28</v>
      </c>
      <c r="I7" s="26" t="s">
        <v>29</v>
      </c>
      <c r="K7" s="26" t="s">
        <v>26</v>
      </c>
      <c r="M7" s="26" t="s">
        <v>27</v>
      </c>
      <c r="O7" s="26" t="s">
        <v>28</v>
      </c>
      <c r="Q7" s="26" t="s">
        <v>29</v>
      </c>
    </row>
    <row r="8" spans="1:17" ht="21" x14ac:dyDescent="0.25">
      <c r="A8" s="3" t="s">
        <v>30</v>
      </c>
      <c r="C8" s="4">
        <v>27000000</v>
      </c>
      <c r="E8" s="4">
        <v>6167</v>
      </c>
      <c r="G8" s="4" t="s">
        <v>31</v>
      </c>
      <c r="I8" s="19">
        <v>0.38233232493369601</v>
      </c>
      <c r="K8" s="4">
        <v>27000000</v>
      </c>
      <c r="M8" s="4">
        <v>6133</v>
      </c>
      <c r="O8" s="4" t="s">
        <v>31</v>
      </c>
      <c r="Q8" s="19">
        <v>0.38233232493369601</v>
      </c>
    </row>
    <row r="9" spans="1:17" ht="21" x14ac:dyDescent="0.25">
      <c r="A9" s="3" t="s">
        <v>32</v>
      </c>
      <c r="C9" s="4">
        <v>494909484</v>
      </c>
      <c r="E9" s="4">
        <v>7485</v>
      </c>
      <c r="G9" s="4" t="s">
        <v>33</v>
      </c>
      <c r="I9" s="19">
        <v>0.29991300086192801</v>
      </c>
      <c r="K9" s="4">
        <v>494909484</v>
      </c>
      <c r="M9" s="4">
        <v>7485</v>
      </c>
      <c r="O9" s="4" t="s">
        <v>33</v>
      </c>
      <c r="Q9" s="19">
        <v>0.29991300086192801</v>
      </c>
    </row>
    <row r="10" spans="1:17" ht="21" x14ac:dyDescent="0.25">
      <c r="A10" s="3" t="s">
        <v>34</v>
      </c>
      <c r="C10" s="4">
        <v>540123452</v>
      </c>
      <c r="E10" s="4">
        <v>4810</v>
      </c>
      <c r="G10" s="4" t="s">
        <v>35</v>
      </c>
      <c r="I10" s="19">
        <v>0.29790600752136798</v>
      </c>
      <c r="K10" s="4">
        <v>540123452</v>
      </c>
      <c r="M10" s="4">
        <v>4453</v>
      </c>
      <c r="O10" s="4" t="s">
        <v>35</v>
      </c>
      <c r="Q10" s="19">
        <v>0.29790600752136798</v>
      </c>
    </row>
    <row r="11" spans="1:17" ht="21" x14ac:dyDescent="0.25">
      <c r="A11" s="3" t="s">
        <v>36</v>
      </c>
      <c r="C11" s="4">
        <v>19342254481</v>
      </c>
      <c r="E11" s="4">
        <v>470</v>
      </c>
      <c r="G11" s="4" t="s">
        <v>37</v>
      </c>
      <c r="I11" s="19">
        <v>0.29797259457009301</v>
      </c>
      <c r="K11" s="4">
        <v>19342254481</v>
      </c>
      <c r="M11" s="4">
        <v>470</v>
      </c>
      <c r="O11" s="4" t="s">
        <v>37</v>
      </c>
      <c r="Q11" s="19">
        <v>0.29797259457009301</v>
      </c>
    </row>
    <row r="12" spans="1:17" x14ac:dyDescent="0.25">
      <c r="I12" s="19"/>
      <c r="Q12" s="19"/>
    </row>
    <row r="13" spans="1:17" x14ac:dyDescent="0.25">
      <c r="Q13" s="19"/>
    </row>
    <row r="14" spans="1:17" x14ac:dyDescent="0.25">
      <c r="Q14" s="19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2:Y63"/>
  <sheetViews>
    <sheetView rightToLeft="1" zoomScale="85" zoomScaleNormal="85" workbookViewId="0">
      <selection activeCell="D1" sqref="A1:XFD1048576"/>
    </sheetView>
  </sheetViews>
  <sheetFormatPr defaultRowHeight="18.75" x14ac:dyDescent="0.25"/>
  <cols>
    <col min="1" max="1" width="33.42578125" style="4" bestFit="1" customWidth="1"/>
    <col min="2" max="2" width="1" style="4" customWidth="1"/>
    <col min="3" max="3" width="18" style="4" customWidth="1"/>
    <col min="4" max="4" width="1" style="4" customWidth="1"/>
    <col min="5" max="5" width="24" style="4" customWidth="1"/>
    <col min="6" max="6" width="1" style="4" customWidth="1"/>
    <col min="7" max="7" width="24" style="4" customWidth="1"/>
    <col min="8" max="8" width="1" style="4" customWidth="1"/>
    <col min="9" max="9" width="16" style="4" customWidth="1"/>
    <col min="10" max="10" width="1" style="4" customWidth="1"/>
    <col min="11" max="11" width="22" style="4" customWidth="1"/>
    <col min="12" max="12" width="1" style="4" customWidth="1"/>
    <col min="13" max="13" width="17" style="4" customWidth="1"/>
    <col min="14" max="14" width="1" style="4" customWidth="1"/>
    <col min="15" max="15" width="24" style="4" customWidth="1"/>
    <col min="16" max="16" width="1" style="4" customWidth="1"/>
    <col min="17" max="17" width="18" style="4" customWidth="1"/>
    <col min="18" max="18" width="1" style="4" customWidth="1"/>
    <col min="19" max="19" width="23" style="4" customWidth="1"/>
    <col min="20" max="20" width="1" style="4" customWidth="1"/>
    <col min="21" max="21" width="24" style="4" customWidth="1"/>
    <col min="22" max="22" width="1" style="4" customWidth="1"/>
    <col min="23" max="23" width="24" style="4" customWidth="1"/>
    <col min="24" max="24" width="1" style="4" customWidth="1"/>
    <col min="25" max="25" width="32" style="5" customWidth="1"/>
    <col min="26" max="26" width="1" style="4" customWidth="1"/>
    <col min="27" max="27" width="9.140625" style="4" customWidth="1"/>
    <col min="28" max="16384" width="9.140625" style="4"/>
  </cols>
  <sheetData>
    <row r="2" spans="1:25" ht="26.25" x14ac:dyDescent="0.25">
      <c r="A2" s="28" t="s">
        <v>0</v>
      </c>
      <c r="B2" s="28" t="s">
        <v>0</v>
      </c>
      <c r="C2" s="28" t="s">
        <v>0</v>
      </c>
      <c r="D2" s="28" t="s">
        <v>0</v>
      </c>
      <c r="E2" s="28" t="s">
        <v>0</v>
      </c>
      <c r="F2" s="28" t="s">
        <v>0</v>
      </c>
      <c r="G2" s="28" t="s">
        <v>0</v>
      </c>
      <c r="H2" s="28" t="s">
        <v>0</v>
      </c>
      <c r="I2" s="28" t="s">
        <v>0</v>
      </c>
      <c r="J2" s="28" t="s">
        <v>0</v>
      </c>
      <c r="K2" s="28" t="s">
        <v>0</v>
      </c>
      <c r="L2" s="28" t="s">
        <v>0</v>
      </c>
      <c r="M2" s="28" t="s">
        <v>0</v>
      </c>
      <c r="N2" s="28" t="s">
        <v>0</v>
      </c>
      <c r="O2" s="28" t="s">
        <v>0</v>
      </c>
      <c r="P2" s="28" t="s">
        <v>0</v>
      </c>
      <c r="Q2" s="28" t="s">
        <v>0</v>
      </c>
      <c r="R2" s="28" t="s">
        <v>0</v>
      </c>
      <c r="S2" s="28" t="s">
        <v>0</v>
      </c>
      <c r="T2" s="28" t="s">
        <v>0</v>
      </c>
      <c r="U2" s="28" t="s">
        <v>0</v>
      </c>
      <c r="V2" s="28" t="s">
        <v>0</v>
      </c>
      <c r="W2" s="28" t="s">
        <v>0</v>
      </c>
      <c r="X2" s="28" t="s">
        <v>0</v>
      </c>
      <c r="Y2" s="28" t="s">
        <v>0</v>
      </c>
    </row>
    <row r="3" spans="1:25" ht="26.25" x14ac:dyDescent="0.25">
      <c r="A3" s="28" t="s">
        <v>1</v>
      </c>
      <c r="B3" s="28" t="s">
        <v>1</v>
      </c>
      <c r="C3" s="28" t="s">
        <v>1</v>
      </c>
      <c r="D3" s="28" t="s">
        <v>1</v>
      </c>
      <c r="E3" s="28" t="s">
        <v>1</v>
      </c>
      <c r="F3" s="28" t="s">
        <v>1</v>
      </c>
      <c r="G3" s="28" t="s">
        <v>1</v>
      </c>
      <c r="H3" s="28" t="s">
        <v>1</v>
      </c>
      <c r="I3" s="28" t="s">
        <v>1</v>
      </c>
      <c r="J3" s="28" t="s">
        <v>1</v>
      </c>
      <c r="K3" s="28" t="s">
        <v>1</v>
      </c>
      <c r="L3" s="28" t="s">
        <v>1</v>
      </c>
      <c r="M3" s="28" t="s">
        <v>1</v>
      </c>
      <c r="N3" s="28" t="s">
        <v>1</v>
      </c>
      <c r="O3" s="28" t="s">
        <v>1</v>
      </c>
      <c r="P3" s="28" t="s">
        <v>1</v>
      </c>
      <c r="Q3" s="28" t="s">
        <v>1</v>
      </c>
      <c r="R3" s="28" t="s">
        <v>1</v>
      </c>
      <c r="S3" s="28" t="s">
        <v>1</v>
      </c>
      <c r="T3" s="28" t="s">
        <v>1</v>
      </c>
      <c r="U3" s="28" t="s">
        <v>1</v>
      </c>
      <c r="V3" s="28" t="s">
        <v>1</v>
      </c>
      <c r="W3" s="28" t="s">
        <v>1</v>
      </c>
      <c r="X3" s="28" t="s">
        <v>1</v>
      </c>
      <c r="Y3" s="28" t="s">
        <v>1</v>
      </c>
    </row>
    <row r="4" spans="1:25" ht="26.25" x14ac:dyDescent="0.25">
      <c r="A4" s="28" t="s">
        <v>2</v>
      </c>
      <c r="B4" s="28" t="s">
        <v>2</v>
      </c>
      <c r="C4" s="28" t="s">
        <v>2</v>
      </c>
      <c r="D4" s="28" t="s">
        <v>2</v>
      </c>
      <c r="E4" s="28" t="s">
        <v>2</v>
      </c>
      <c r="F4" s="28" t="s">
        <v>2</v>
      </c>
      <c r="G4" s="28" t="s">
        <v>2</v>
      </c>
      <c r="H4" s="28" t="s">
        <v>2</v>
      </c>
      <c r="I4" s="28" t="s">
        <v>2</v>
      </c>
      <c r="J4" s="28" t="s">
        <v>2</v>
      </c>
      <c r="K4" s="28" t="s">
        <v>2</v>
      </c>
      <c r="L4" s="28" t="s">
        <v>2</v>
      </c>
      <c r="M4" s="28" t="s">
        <v>2</v>
      </c>
      <c r="N4" s="28" t="s">
        <v>2</v>
      </c>
      <c r="O4" s="28" t="s">
        <v>2</v>
      </c>
      <c r="P4" s="28" t="s">
        <v>2</v>
      </c>
      <c r="Q4" s="28" t="s">
        <v>2</v>
      </c>
      <c r="R4" s="28" t="s">
        <v>2</v>
      </c>
      <c r="S4" s="28" t="s">
        <v>2</v>
      </c>
      <c r="T4" s="28" t="s">
        <v>2</v>
      </c>
      <c r="U4" s="28" t="s">
        <v>2</v>
      </c>
      <c r="V4" s="28" t="s">
        <v>2</v>
      </c>
      <c r="W4" s="28" t="s">
        <v>2</v>
      </c>
      <c r="X4" s="28" t="s">
        <v>2</v>
      </c>
      <c r="Y4" s="28" t="s">
        <v>2</v>
      </c>
    </row>
    <row r="6" spans="1:25" ht="27" thickBot="1" x14ac:dyDescent="0.3">
      <c r="A6" s="26" t="s">
        <v>38</v>
      </c>
      <c r="B6" s="26" t="s">
        <v>38</v>
      </c>
      <c r="C6" s="26" t="s">
        <v>4</v>
      </c>
      <c r="D6" s="26" t="s">
        <v>4</v>
      </c>
      <c r="E6" s="26" t="s">
        <v>4</v>
      </c>
      <c r="F6" s="26" t="s">
        <v>4</v>
      </c>
      <c r="G6" s="26" t="s">
        <v>4</v>
      </c>
      <c r="I6" s="26" t="s">
        <v>5</v>
      </c>
      <c r="J6" s="26" t="s">
        <v>5</v>
      </c>
      <c r="K6" s="26" t="s">
        <v>5</v>
      </c>
      <c r="L6" s="26" t="s">
        <v>5</v>
      </c>
      <c r="M6" s="26" t="s">
        <v>5</v>
      </c>
      <c r="N6" s="26" t="s">
        <v>5</v>
      </c>
      <c r="O6" s="26" t="s">
        <v>5</v>
      </c>
      <c r="Q6" s="26" t="s">
        <v>6</v>
      </c>
      <c r="R6" s="26" t="s">
        <v>6</v>
      </c>
      <c r="S6" s="26" t="s">
        <v>6</v>
      </c>
      <c r="T6" s="26" t="s">
        <v>6</v>
      </c>
      <c r="U6" s="26" t="s">
        <v>6</v>
      </c>
      <c r="V6" s="26" t="s">
        <v>6</v>
      </c>
      <c r="W6" s="26" t="s">
        <v>6</v>
      </c>
      <c r="X6" s="26" t="s">
        <v>6</v>
      </c>
      <c r="Y6" s="26" t="s">
        <v>6</v>
      </c>
    </row>
    <row r="7" spans="1:25" ht="27" thickBot="1" x14ac:dyDescent="0.3">
      <c r="A7" s="26" t="s">
        <v>39</v>
      </c>
      <c r="C7" s="26" t="s">
        <v>7</v>
      </c>
      <c r="E7" s="26" t="s">
        <v>8</v>
      </c>
      <c r="G7" s="26" t="s">
        <v>9</v>
      </c>
      <c r="I7" s="26" t="s">
        <v>10</v>
      </c>
      <c r="J7" s="26" t="s">
        <v>10</v>
      </c>
      <c r="K7" s="26" t="s">
        <v>10</v>
      </c>
      <c r="M7" s="26" t="s">
        <v>11</v>
      </c>
      <c r="N7" s="26" t="s">
        <v>11</v>
      </c>
      <c r="O7" s="26" t="s">
        <v>11</v>
      </c>
      <c r="Q7" s="26" t="s">
        <v>7</v>
      </c>
      <c r="S7" s="26" t="s">
        <v>40</v>
      </c>
      <c r="U7" s="26" t="s">
        <v>8</v>
      </c>
      <c r="W7" s="26" t="s">
        <v>9</v>
      </c>
      <c r="Y7" s="27" t="s">
        <v>13</v>
      </c>
    </row>
    <row r="8" spans="1:25" ht="27" thickBot="1" x14ac:dyDescent="0.3">
      <c r="A8" s="26" t="s">
        <v>39</v>
      </c>
      <c r="C8" s="26" t="s">
        <v>7</v>
      </c>
      <c r="E8" s="26" t="s">
        <v>8</v>
      </c>
      <c r="G8" s="26" t="s">
        <v>9</v>
      </c>
      <c r="I8" s="26" t="s">
        <v>7</v>
      </c>
      <c r="K8" s="26" t="s">
        <v>8</v>
      </c>
      <c r="M8" s="26" t="s">
        <v>7</v>
      </c>
      <c r="O8" s="26" t="s">
        <v>14</v>
      </c>
      <c r="Q8" s="26" t="s">
        <v>7</v>
      </c>
      <c r="S8" s="26" t="s">
        <v>40</v>
      </c>
      <c r="U8" s="26" t="s">
        <v>8</v>
      </c>
      <c r="W8" s="26" t="s">
        <v>9</v>
      </c>
      <c r="Y8" s="27" t="s">
        <v>13</v>
      </c>
    </row>
    <row r="9" spans="1:25" ht="21" x14ac:dyDescent="0.25">
      <c r="A9" s="3" t="s">
        <v>41</v>
      </c>
      <c r="C9" s="4">
        <v>3207600</v>
      </c>
      <c r="E9" s="4">
        <v>4947864134400</v>
      </c>
      <c r="G9" s="4">
        <v>5418441196266</v>
      </c>
      <c r="I9" s="4">
        <v>0</v>
      </c>
      <c r="K9" s="4">
        <v>0</v>
      </c>
      <c r="M9" s="4">
        <v>0</v>
      </c>
      <c r="O9" s="4">
        <v>0</v>
      </c>
      <c r="Q9" s="4">
        <v>3207600</v>
      </c>
      <c r="S9" s="4">
        <v>1725752</v>
      </c>
      <c r="U9" s="4">
        <v>4947864134400</v>
      </c>
      <c r="W9" s="4">
        <v>5531511135808</v>
      </c>
      <c r="Y9" s="5">
        <v>2.4802086368316274E-2</v>
      </c>
    </row>
    <row r="10" spans="1:25" ht="21" x14ac:dyDescent="0.25">
      <c r="A10" s="3" t="s">
        <v>42</v>
      </c>
      <c r="C10" s="4">
        <v>1129130</v>
      </c>
      <c r="E10" s="4">
        <v>2000146594543</v>
      </c>
      <c r="G10" s="4">
        <v>2130978749403</v>
      </c>
      <c r="I10" s="4">
        <v>0</v>
      </c>
      <c r="K10" s="4">
        <v>0</v>
      </c>
      <c r="M10" s="4">
        <v>0</v>
      </c>
      <c r="O10" s="4">
        <v>0</v>
      </c>
      <c r="Q10" s="4">
        <v>1129130</v>
      </c>
      <c r="S10" s="4">
        <v>1924925</v>
      </c>
      <c r="U10" s="4">
        <v>2000146594543</v>
      </c>
      <c r="W10" s="4">
        <v>2173325121903</v>
      </c>
      <c r="Y10" s="5">
        <v>9.7447146098885995E-3</v>
      </c>
    </row>
    <row r="11" spans="1:25" ht="21" x14ac:dyDescent="0.25">
      <c r="A11" s="3" t="s">
        <v>43</v>
      </c>
      <c r="C11" s="4">
        <v>4360</v>
      </c>
      <c r="E11" s="4">
        <v>15008401205</v>
      </c>
      <c r="G11" s="4">
        <v>19799146852</v>
      </c>
      <c r="I11" s="4">
        <v>0</v>
      </c>
      <c r="K11" s="4">
        <v>0</v>
      </c>
      <c r="M11" s="4">
        <v>0</v>
      </c>
      <c r="O11" s="4">
        <v>0</v>
      </c>
      <c r="Q11" s="4">
        <v>4360</v>
      </c>
      <c r="S11" s="4">
        <v>4611393</v>
      </c>
      <c r="U11" s="4">
        <v>15008401205</v>
      </c>
      <c r="W11" s="4">
        <v>20091099991</v>
      </c>
      <c r="Y11" s="5">
        <v>9.0084099078374614E-5</v>
      </c>
    </row>
    <row r="12" spans="1:25" ht="21" x14ac:dyDescent="0.25">
      <c r="A12" s="3" t="s">
        <v>44</v>
      </c>
      <c r="C12" s="4">
        <v>460251</v>
      </c>
      <c r="E12" s="4">
        <v>1979976789450</v>
      </c>
      <c r="G12" s="4">
        <v>2127393094151</v>
      </c>
      <c r="I12" s="4">
        <v>0</v>
      </c>
      <c r="K12" s="4">
        <v>0</v>
      </c>
      <c r="M12" s="4">
        <v>0</v>
      </c>
      <c r="O12" s="4">
        <v>0</v>
      </c>
      <c r="Q12" s="4">
        <v>460251</v>
      </c>
      <c r="S12" s="4">
        <v>4713338</v>
      </c>
      <c r="U12" s="4">
        <v>1979976789450</v>
      </c>
      <c r="W12" s="4">
        <v>2169318832155</v>
      </c>
      <c r="Y12" s="5">
        <v>9.7267512827060587E-3</v>
      </c>
    </row>
    <row r="13" spans="1:25" ht="21" x14ac:dyDescent="0.25">
      <c r="A13" s="3" t="s">
        <v>45</v>
      </c>
      <c r="C13" s="4">
        <v>362205</v>
      </c>
      <c r="E13" s="4">
        <v>1349985121650</v>
      </c>
      <c r="G13" s="4">
        <v>1716169079066</v>
      </c>
      <c r="I13" s="4">
        <v>0</v>
      </c>
      <c r="K13" s="4">
        <v>0</v>
      </c>
      <c r="M13" s="4">
        <v>0</v>
      </c>
      <c r="O13" s="4">
        <v>0</v>
      </c>
      <c r="Q13" s="4">
        <v>362205</v>
      </c>
      <c r="S13" s="4">
        <v>4820662</v>
      </c>
      <c r="U13" s="4">
        <v>1349985121650</v>
      </c>
      <c r="W13" s="4">
        <v>1744801980497</v>
      </c>
      <c r="Y13" s="5">
        <v>7.8233105481355317E-3</v>
      </c>
    </row>
    <row r="14" spans="1:25" ht="21" x14ac:dyDescent="0.25">
      <c r="A14" s="3" t="s">
        <v>46</v>
      </c>
      <c r="C14" s="4">
        <v>252190</v>
      </c>
      <c r="E14" s="4">
        <v>735998861700</v>
      </c>
      <c r="G14" s="4">
        <v>769286891763</v>
      </c>
      <c r="I14" s="4">
        <v>0</v>
      </c>
      <c r="K14" s="4">
        <v>0</v>
      </c>
      <c r="M14" s="4">
        <v>0</v>
      </c>
      <c r="O14" s="4">
        <v>0</v>
      </c>
      <c r="Q14" s="4">
        <v>252190</v>
      </c>
      <c r="S14" s="4">
        <v>3144538</v>
      </c>
      <c r="U14" s="4">
        <v>735998861700</v>
      </c>
      <c r="W14" s="4">
        <v>792446097967</v>
      </c>
      <c r="Y14" s="5">
        <v>3.5531550206563591E-3</v>
      </c>
    </row>
    <row r="15" spans="1:25" ht="21" x14ac:dyDescent="0.25">
      <c r="A15" s="3" t="s">
        <v>47</v>
      </c>
      <c r="C15" s="4">
        <v>963700</v>
      </c>
      <c r="E15" s="4">
        <v>3999707714200</v>
      </c>
      <c r="G15" s="4">
        <v>4293871683525</v>
      </c>
      <c r="I15" s="4">
        <v>0</v>
      </c>
      <c r="K15" s="4">
        <v>0</v>
      </c>
      <c r="M15" s="4">
        <v>0</v>
      </c>
      <c r="O15" s="4">
        <v>0</v>
      </c>
      <c r="Q15" s="4">
        <v>963700</v>
      </c>
      <c r="S15" s="4">
        <v>4514745</v>
      </c>
      <c r="U15" s="4">
        <v>3999707714200</v>
      </c>
      <c r="W15" s="4">
        <v>4347705803815</v>
      </c>
      <c r="Y15" s="5">
        <v>1.9494162120040327E-2</v>
      </c>
    </row>
    <row r="16" spans="1:25" ht="21" x14ac:dyDescent="0.25">
      <c r="A16" s="3" t="s">
        <v>48</v>
      </c>
      <c r="C16" s="4">
        <v>84110</v>
      </c>
      <c r="E16" s="4">
        <v>222997478600</v>
      </c>
      <c r="G16" s="4">
        <v>259165347808</v>
      </c>
      <c r="I16" s="4">
        <v>0</v>
      </c>
      <c r="K16" s="4">
        <v>0</v>
      </c>
      <c r="M16" s="4">
        <v>0</v>
      </c>
      <c r="O16" s="4">
        <v>0</v>
      </c>
      <c r="Q16" s="4">
        <v>84110</v>
      </c>
      <c r="S16" s="4">
        <v>3144133</v>
      </c>
      <c r="U16" s="4">
        <v>222997478600</v>
      </c>
      <c r="W16" s="4">
        <v>264261346959</v>
      </c>
      <c r="Y16" s="5">
        <v>1.1848900942558296E-3</v>
      </c>
    </row>
    <row r="17" spans="1:25" ht="21" x14ac:dyDescent="0.25">
      <c r="A17" s="3" t="s">
        <v>49</v>
      </c>
      <c r="C17" s="4">
        <v>1440000</v>
      </c>
      <c r="E17" s="4">
        <v>1440000000000</v>
      </c>
      <c r="G17" s="4">
        <v>1439890200000</v>
      </c>
      <c r="I17" s="4">
        <v>0</v>
      </c>
      <c r="K17" s="4">
        <v>0</v>
      </c>
      <c r="M17" s="4">
        <v>0</v>
      </c>
      <c r="O17" s="4">
        <v>0</v>
      </c>
      <c r="Q17" s="4">
        <v>1440000</v>
      </c>
      <c r="S17" s="4">
        <v>1000000</v>
      </c>
      <c r="U17" s="4">
        <v>1440000000000</v>
      </c>
      <c r="W17" s="4">
        <v>1439890200000</v>
      </c>
      <c r="Y17" s="5">
        <v>6.4561527988455589E-3</v>
      </c>
    </row>
    <row r="18" spans="1:25" ht="21" x14ac:dyDescent="0.25">
      <c r="A18" s="3" t="s">
        <v>50</v>
      </c>
      <c r="C18" s="4">
        <v>100000</v>
      </c>
      <c r="E18" s="4">
        <v>87311757010</v>
      </c>
      <c r="G18" s="4">
        <v>94753774473</v>
      </c>
      <c r="I18" s="4">
        <v>0</v>
      </c>
      <c r="K18" s="4">
        <v>0</v>
      </c>
      <c r="M18" s="4">
        <v>0</v>
      </c>
      <c r="O18" s="4">
        <v>0</v>
      </c>
      <c r="Q18" s="4">
        <v>100000</v>
      </c>
      <c r="S18" s="4">
        <v>955854</v>
      </c>
      <c r="U18" s="4">
        <v>87311757010</v>
      </c>
      <c r="W18" s="4">
        <v>95578111613</v>
      </c>
      <c r="Y18" s="5">
        <v>4.2855135259524868E-4</v>
      </c>
    </row>
    <row r="19" spans="1:25" ht="21" x14ac:dyDescent="0.25">
      <c r="A19" s="3" t="s">
        <v>51</v>
      </c>
      <c r="C19" s="4">
        <v>46184</v>
      </c>
      <c r="E19" s="4">
        <v>26340592963</v>
      </c>
      <c r="G19" s="4">
        <v>31115020978</v>
      </c>
      <c r="I19" s="4">
        <v>0</v>
      </c>
      <c r="K19" s="4">
        <v>0</v>
      </c>
      <c r="M19" s="4">
        <v>0</v>
      </c>
      <c r="O19" s="4">
        <v>0</v>
      </c>
      <c r="Q19" s="4">
        <v>46184</v>
      </c>
      <c r="S19" s="4">
        <v>696490</v>
      </c>
      <c r="U19" s="4">
        <v>26340592963</v>
      </c>
      <c r="W19" s="4">
        <v>32164241449</v>
      </c>
      <c r="Y19" s="5">
        <v>1.4421742536597978E-4</v>
      </c>
    </row>
    <row r="20" spans="1:25" ht="21" x14ac:dyDescent="0.25">
      <c r="A20" s="3" t="s">
        <v>52</v>
      </c>
      <c r="C20" s="4">
        <v>73594</v>
      </c>
      <c r="E20" s="4">
        <v>40178911377</v>
      </c>
      <c r="G20" s="4">
        <v>47500568865</v>
      </c>
      <c r="I20" s="4">
        <v>0</v>
      </c>
      <c r="K20" s="4">
        <v>0</v>
      </c>
      <c r="M20" s="4">
        <v>0</v>
      </c>
      <c r="O20" s="4">
        <v>0</v>
      </c>
      <c r="Q20" s="4">
        <v>73594</v>
      </c>
      <c r="S20" s="4">
        <v>668750</v>
      </c>
      <c r="U20" s="4">
        <v>40178911377</v>
      </c>
      <c r="W20" s="4">
        <v>49212234780</v>
      </c>
      <c r="Y20" s="5">
        <v>2.206568996110549E-4</v>
      </c>
    </row>
    <row r="21" spans="1:25" ht="21" x14ac:dyDescent="0.25">
      <c r="A21" s="3" t="s">
        <v>53</v>
      </c>
      <c r="C21" s="4">
        <v>339795</v>
      </c>
      <c r="E21" s="4">
        <v>180862074280</v>
      </c>
      <c r="G21" s="4">
        <v>212352283953</v>
      </c>
      <c r="I21" s="4">
        <v>0</v>
      </c>
      <c r="K21" s="4">
        <v>0</v>
      </c>
      <c r="M21" s="4">
        <v>0</v>
      </c>
      <c r="O21" s="4">
        <v>0</v>
      </c>
      <c r="Q21" s="4">
        <v>339795</v>
      </c>
      <c r="S21" s="4">
        <v>644650</v>
      </c>
      <c r="U21" s="4">
        <v>180862074280</v>
      </c>
      <c r="W21" s="4">
        <v>219032144275</v>
      </c>
      <c r="Y21" s="5">
        <v>9.8209223960145408E-4</v>
      </c>
    </row>
    <row r="22" spans="1:25" ht="21" x14ac:dyDescent="0.25">
      <c r="A22" s="3" t="s">
        <v>54</v>
      </c>
      <c r="C22" s="4">
        <v>121200</v>
      </c>
      <c r="E22" s="4">
        <v>81952746365</v>
      </c>
      <c r="G22" s="4">
        <v>115269378039</v>
      </c>
      <c r="I22" s="4">
        <v>0</v>
      </c>
      <c r="K22" s="4">
        <v>0</v>
      </c>
      <c r="M22" s="4">
        <v>0</v>
      </c>
      <c r="O22" s="4">
        <v>0</v>
      </c>
      <c r="Q22" s="4">
        <v>121200</v>
      </c>
      <c r="S22" s="4">
        <v>984200</v>
      </c>
      <c r="U22" s="4">
        <v>81952746365</v>
      </c>
      <c r="W22" s="4">
        <v>119275944515</v>
      </c>
      <c r="Y22" s="5">
        <v>5.3480725336936443E-4</v>
      </c>
    </row>
    <row r="23" spans="1:25" ht="21" x14ac:dyDescent="0.25">
      <c r="A23" s="3" t="s">
        <v>55</v>
      </c>
      <c r="C23" s="4">
        <v>305135</v>
      </c>
      <c r="E23" s="4">
        <v>201537934978</v>
      </c>
      <c r="G23" s="4">
        <v>266362543307</v>
      </c>
      <c r="I23" s="4">
        <v>0</v>
      </c>
      <c r="K23" s="4">
        <v>0</v>
      </c>
      <c r="M23" s="4">
        <v>0</v>
      </c>
      <c r="O23" s="4">
        <v>0</v>
      </c>
      <c r="Q23" s="4">
        <v>305135</v>
      </c>
      <c r="S23" s="4">
        <v>899170</v>
      </c>
      <c r="U23" s="4">
        <v>201537934978</v>
      </c>
      <c r="W23" s="4">
        <v>274347317371</v>
      </c>
      <c r="Y23" s="5">
        <v>1.23011338010395E-3</v>
      </c>
    </row>
    <row r="24" spans="1:25" ht="21" x14ac:dyDescent="0.25">
      <c r="A24" s="3" t="s">
        <v>56</v>
      </c>
      <c r="C24" s="4">
        <v>201535</v>
      </c>
      <c r="E24" s="4">
        <v>117862644132</v>
      </c>
      <c r="G24" s="4">
        <v>164601236198</v>
      </c>
      <c r="I24" s="4">
        <v>0</v>
      </c>
      <c r="K24" s="4">
        <v>0</v>
      </c>
      <c r="M24" s="4">
        <v>0</v>
      </c>
      <c r="O24" s="4">
        <v>0</v>
      </c>
      <c r="Q24" s="4">
        <v>201535</v>
      </c>
      <c r="S24" s="4">
        <v>836500</v>
      </c>
      <c r="U24" s="4">
        <v>117862644132</v>
      </c>
      <c r="W24" s="4">
        <v>168571172967</v>
      </c>
      <c r="Y24" s="5">
        <v>7.5583627845760449E-4</v>
      </c>
    </row>
    <row r="25" spans="1:25" ht="21" x14ac:dyDescent="0.25">
      <c r="A25" s="3" t="s">
        <v>57</v>
      </c>
      <c r="C25" s="4">
        <v>52417</v>
      </c>
      <c r="E25" s="4">
        <v>27446922399</v>
      </c>
      <c r="G25" s="4">
        <v>31970883694</v>
      </c>
      <c r="I25" s="4">
        <v>0</v>
      </c>
      <c r="K25" s="4">
        <v>0</v>
      </c>
      <c r="M25" s="4">
        <v>0</v>
      </c>
      <c r="O25" s="4">
        <v>0</v>
      </c>
      <c r="Q25" s="4">
        <v>52417</v>
      </c>
      <c r="S25" s="4">
        <v>634940</v>
      </c>
      <c r="U25" s="4">
        <v>27446922399</v>
      </c>
      <c r="W25" s="4">
        <v>33279112254</v>
      </c>
      <c r="Y25" s="5">
        <v>1.4921626226899637E-4</v>
      </c>
    </row>
    <row r="26" spans="1:25" ht="21" x14ac:dyDescent="0.25">
      <c r="A26" s="3" t="s">
        <v>58</v>
      </c>
      <c r="C26" s="4">
        <v>741800</v>
      </c>
      <c r="E26" s="4">
        <v>394707521010</v>
      </c>
      <c r="G26" s="4">
        <v>552546939083</v>
      </c>
      <c r="I26" s="4">
        <v>0</v>
      </c>
      <c r="K26" s="4">
        <v>0</v>
      </c>
      <c r="M26" s="4">
        <v>0</v>
      </c>
      <c r="O26" s="4">
        <v>0</v>
      </c>
      <c r="Q26" s="4">
        <v>741800</v>
      </c>
      <c r="S26" s="4">
        <v>765120</v>
      </c>
      <c r="U26" s="4">
        <v>394707521010</v>
      </c>
      <c r="W26" s="4">
        <v>567522739091</v>
      </c>
      <c r="Y26" s="5">
        <v>2.5446478630043162E-3</v>
      </c>
    </row>
    <row r="27" spans="1:25" ht="21" x14ac:dyDescent="0.25">
      <c r="A27" s="3" t="s">
        <v>59</v>
      </c>
      <c r="C27" s="4">
        <v>1010965</v>
      </c>
      <c r="E27" s="4">
        <v>472758218038</v>
      </c>
      <c r="G27" s="4">
        <v>643935601166</v>
      </c>
      <c r="I27" s="4">
        <v>0</v>
      </c>
      <c r="K27" s="4">
        <v>0</v>
      </c>
      <c r="M27" s="4">
        <v>0</v>
      </c>
      <c r="O27" s="4">
        <v>0</v>
      </c>
      <c r="Q27" s="4">
        <v>1010965</v>
      </c>
      <c r="S27" s="4">
        <v>661800</v>
      </c>
      <c r="U27" s="4">
        <v>472758218038</v>
      </c>
      <c r="W27" s="4">
        <v>669005621431</v>
      </c>
      <c r="Y27" s="5">
        <v>2.9996749163548465E-3</v>
      </c>
    </row>
    <row r="28" spans="1:25" ht="21" x14ac:dyDescent="0.25">
      <c r="A28" s="3" t="s">
        <v>60</v>
      </c>
      <c r="C28" s="4">
        <v>1980436</v>
      </c>
      <c r="E28" s="4">
        <v>1355598167093</v>
      </c>
      <c r="G28" s="4">
        <v>1713342574866</v>
      </c>
      <c r="I28" s="4">
        <v>0</v>
      </c>
      <c r="K28" s="4">
        <v>0</v>
      </c>
      <c r="M28" s="4">
        <v>0</v>
      </c>
      <c r="O28" s="4">
        <v>0</v>
      </c>
      <c r="Q28" s="4">
        <v>1980436</v>
      </c>
      <c r="S28" s="4">
        <v>893600</v>
      </c>
      <c r="U28" s="4">
        <v>1355598167093</v>
      </c>
      <c r="W28" s="4">
        <v>1769582668632</v>
      </c>
      <c r="Y28" s="5">
        <v>7.9344217349885983E-3</v>
      </c>
    </row>
    <row r="29" spans="1:25" ht="21" x14ac:dyDescent="0.25">
      <c r="A29" s="3" t="s">
        <v>61</v>
      </c>
      <c r="C29" s="4">
        <v>190500</v>
      </c>
      <c r="E29" s="4">
        <v>115113591793</v>
      </c>
      <c r="G29" s="4">
        <v>161912653218</v>
      </c>
      <c r="I29" s="4">
        <v>0</v>
      </c>
      <c r="K29" s="4">
        <v>0</v>
      </c>
      <c r="M29" s="4">
        <v>0</v>
      </c>
      <c r="O29" s="4">
        <v>0</v>
      </c>
      <c r="Q29" s="4">
        <v>190500</v>
      </c>
      <c r="S29" s="4">
        <v>872300</v>
      </c>
      <c r="U29" s="4">
        <v>115113591793</v>
      </c>
      <c r="W29" s="4">
        <v>166160479297</v>
      </c>
      <c r="Y29" s="5">
        <v>7.4502725518296189E-4</v>
      </c>
    </row>
    <row r="30" spans="1:25" ht="21" x14ac:dyDescent="0.25">
      <c r="A30" s="3" t="s">
        <v>62</v>
      </c>
      <c r="C30" s="4">
        <v>1388948</v>
      </c>
      <c r="E30" s="4">
        <v>977669270119</v>
      </c>
      <c r="G30" s="4">
        <v>1262985222273</v>
      </c>
      <c r="I30" s="4">
        <v>0</v>
      </c>
      <c r="K30" s="4">
        <v>0</v>
      </c>
      <c r="M30" s="4">
        <v>0</v>
      </c>
      <c r="O30" s="4">
        <v>0</v>
      </c>
      <c r="Q30" s="4">
        <v>1388948</v>
      </c>
      <c r="S30" s="4">
        <v>941170</v>
      </c>
      <c r="U30" s="4">
        <v>977669270119</v>
      </c>
      <c r="W30" s="4">
        <v>1307136512400</v>
      </c>
      <c r="Y30" s="5">
        <v>5.8609142926345928E-3</v>
      </c>
    </row>
    <row r="31" spans="1:25" ht="21" x14ac:dyDescent="0.25">
      <c r="A31" s="3" t="s">
        <v>64</v>
      </c>
      <c r="C31" s="4">
        <v>5900</v>
      </c>
      <c r="E31" s="4">
        <v>3782326363</v>
      </c>
      <c r="G31" s="4">
        <v>5309595112</v>
      </c>
      <c r="I31" s="4">
        <v>0</v>
      </c>
      <c r="K31" s="4">
        <v>0</v>
      </c>
      <c r="M31" s="4">
        <v>0</v>
      </c>
      <c r="O31" s="4">
        <v>0</v>
      </c>
      <c r="Q31" s="4">
        <v>5900</v>
      </c>
      <c r="S31" s="4">
        <v>930720</v>
      </c>
      <c r="U31" s="4">
        <v>3782326363</v>
      </c>
      <c r="W31" s="4">
        <v>5490829292</v>
      </c>
      <c r="Y31" s="5">
        <v>2.4619677876499873E-5</v>
      </c>
    </row>
    <row r="32" spans="1:25" ht="21" x14ac:dyDescent="0.25">
      <c r="A32" s="3" t="s">
        <v>65</v>
      </c>
      <c r="C32" s="4">
        <v>75000</v>
      </c>
      <c r="E32" s="4">
        <v>47478619967</v>
      </c>
      <c r="G32" s="4">
        <v>65919973218</v>
      </c>
      <c r="I32" s="4">
        <v>0</v>
      </c>
      <c r="K32" s="4">
        <v>0</v>
      </c>
      <c r="M32" s="4">
        <v>0</v>
      </c>
      <c r="O32" s="4">
        <v>0</v>
      </c>
      <c r="Q32" s="4">
        <v>75000</v>
      </c>
      <c r="S32" s="4">
        <v>910170</v>
      </c>
      <c r="U32" s="4">
        <v>47478619967</v>
      </c>
      <c r="W32" s="4">
        <v>68257544965</v>
      </c>
      <c r="Y32" s="5">
        <v>3.0605190588012287E-4</v>
      </c>
    </row>
    <row r="33" spans="1:25" ht="21" x14ac:dyDescent="0.25">
      <c r="A33" s="3" t="s">
        <v>66</v>
      </c>
      <c r="C33" s="4">
        <v>335030</v>
      </c>
      <c r="E33" s="4">
        <v>293365362742</v>
      </c>
      <c r="G33" s="4">
        <v>332832620087</v>
      </c>
      <c r="I33" s="4">
        <v>0</v>
      </c>
      <c r="K33" s="4">
        <v>0</v>
      </c>
      <c r="M33" s="4">
        <v>0</v>
      </c>
      <c r="O33" s="4">
        <v>0</v>
      </c>
      <c r="Q33" s="4">
        <v>335030</v>
      </c>
      <c r="S33" s="4">
        <v>1000000</v>
      </c>
      <c r="U33" s="4">
        <v>293365362742</v>
      </c>
      <c r="W33" s="4">
        <v>335004453962</v>
      </c>
      <c r="Y33" s="5">
        <v>1.5020867168013883E-3</v>
      </c>
    </row>
    <row r="34" spans="1:25" ht="21" x14ac:dyDescent="0.25">
      <c r="A34" s="3" t="s">
        <v>67</v>
      </c>
      <c r="C34" s="4">
        <v>2373000</v>
      </c>
      <c r="E34" s="4">
        <v>2009021740000</v>
      </c>
      <c r="G34" s="4">
        <v>2227415079648</v>
      </c>
      <c r="I34" s="4">
        <v>0</v>
      </c>
      <c r="K34" s="4">
        <v>0</v>
      </c>
      <c r="M34" s="4">
        <v>0</v>
      </c>
      <c r="O34" s="4">
        <v>0</v>
      </c>
      <c r="Q34" s="4">
        <v>2373000</v>
      </c>
      <c r="S34" s="4">
        <v>945863</v>
      </c>
      <c r="U34" s="4">
        <v>2009021740000</v>
      </c>
      <c r="W34" s="4">
        <v>2244361753366</v>
      </c>
      <c r="Y34" s="5">
        <v>1.0063227331928383E-2</v>
      </c>
    </row>
    <row r="35" spans="1:25" ht="21" x14ac:dyDescent="0.25">
      <c r="A35" s="3" t="s">
        <v>68</v>
      </c>
      <c r="C35" s="4">
        <v>3000000</v>
      </c>
      <c r="E35" s="4">
        <v>3000000000000</v>
      </c>
      <c r="G35" s="4">
        <v>2979510794977</v>
      </c>
      <c r="I35" s="4">
        <v>0</v>
      </c>
      <c r="K35" s="4">
        <v>0</v>
      </c>
      <c r="M35" s="4">
        <v>0</v>
      </c>
      <c r="O35" s="4">
        <v>0</v>
      </c>
      <c r="Q35" s="4">
        <v>3000000</v>
      </c>
      <c r="S35" s="4">
        <v>999789</v>
      </c>
      <c r="U35" s="4">
        <v>3000000000000</v>
      </c>
      <c r="W35" s="4">
        <v>2999138298266</v>
      </c>
      <c r="Y35" s="5">
        <v>1.3447480313759301E-2</v>
      </c>
    </row>
    <row r="36" spans="1:25" ht="21" x14ac:dyDescent="0.25">
      <c r="A36" s="3" t="s">
        <v>69</v>
      </c>
      <c r="C36" s="4">
        <v>1000000</v>
      </c>
      <c r="E36" s="4">
        <v>1000011326250</v>
      </c>
      <c r="G36" s="4">
        <v>973457768185</v>
      </c>
      <c r="I36" s="4">
        <v>0</v>
      </c>
      <c r="K36" s="4">
        <v>0</v>
      </c>
      <c r="M36" s="4">
        <v>0</v>
      </c>
      <c r="O36" s="4">
        <v>0</v>
      </c>
      <c r="Q36" s="4">
        <v>1000000</v>
      </c>
      <c r="S36" s="4">
        <v>980731</v>
      </c>
      <c r="U36" s="4">
        <v>1000011326250</v>
      </c>
      <c r="W36" s="4">
        <v>980656219261</v>
      </c>
      <c r="Y36" s="5">
        <v>4.3970480490020765E-3</v>
      </c>
    </row>
    <row r="37" spans="1:25" ht="21" x14ac:dyDescent="0.25">
      <c r="A37" s="3" t="s">
        <v>70</v>
      </c>
      <c r="C37" s="4">
        <v>2390000</v>
      </c>
      <c r="E37" s="4">
        <v>2390000000000</v>
      </c>
      <c r="G37" s="4">
        <v>2389817762500</v>
      </c>
      <c r="I37" s="4">
        <v>0</v>
      </c>
      <c r="K37" s="4">
        <v>0</v>
      </c>
      <c r="M37" s="4">
        <v>0</v>
      </c>
      <c r="O37" s="4">
        <v>0</v>
      </c>
      <c r="Q37" s="4">
        <v>2390000</v>
      </c>
      <c r="S37" s="4">
        <v>1000000</v>
      </c>
      <c r="U37" s="4">
        <v>2390000000000</v>
      </c>
      <c r="W37" s="4">
        <v>2389817762500</v>
      </c>
      <c r="Y37" s="5">
        <v>1.0715420270306171E-2</v>
      </c>
    </row>
    <row r="38" spans="1:25" ht="21" x14ac:dyDescent="0.25">
      <c r="A38" s="3" t="s">
        <v>71</v>
      </c>
      <c r="C38" s="4">
        <v>1000000</v>
      </c>
      <c r="E38" s="4">
        <v>907041250000</v>
      </c>
      <c r="G38" s="4">
        <v>945298915461</v>
      </c>
      <c r="I38" s="4">
        <v>0</v>
      </c>
      <c r="K38" s="4">
        <v>0</v>
      </c>
      <c r="M38" s="4">
        <v>0</v>
      </c>
      <c r="O38" s="4">
        <v>0</v>
      </c>
      <c r="Q38" s="4">
        <v>1000000</v>
      </c>
      <c r="S38" s="4">
        <v>951597</v>
      </c>
      <c r="U38" s="4">
        <v>907041250000</v>
      </c>
      <c r="W38" s="4">
        <v>951524440728</v>
      </c>
      <c r="Y38" s="5">
        <v>4.2664275242487466E-3</v>
      </c>
    </row>
    <row r="39" spans="1:25" ht="21" x14ac:dyDescent="0.25">
      <c r="A39" s="3" t="s">
        <v>72</v>
      </c>
      <c r="C39" s="4">
        <v>2000000</v>
      </c>
      <c r="E39" s="4">
        <v>2000000000000</v>
      </c>
      <c r="G39" s="4">
        <v>1999847500000</v>
      </c>
      <c r="I39" s="4">
        <v>0</v>
      </c>
      <c r="K39" s="4">
        <v>0</v>
      </c>
      <c r="M39" s="4">
        <v>0</v>
      </c>
      <c r="O39" s="4">
        <v>0</v>
      </c>
      <c r="Q39" s="4">
        <v>2000000</v>
      </c>
      <c r="S39" s="4">
        <v>1000000</v>
      </c>
      <c r="U39" s="4">
        <v>2000000000000</v>
      </c>
      <c r="W39" s="4">
        <v>1999847500000</v>
      </c>
      <c r="Y39" s="5">
        <v>8.9668788872854979E-3</v>
      </c>
    </row>
    <row r="40" spans="1:25" ht="21" x14ac:dyDescent="0.25">
      <c r="A40" s="3" t="s">
        <v>73</v>
      </c>
      <c r="C40" s="4">
        <v>3500000</v>
      </c>
      <c r="E40" s="4">
        <v>3500000000000</v>
      </c>
      <c r="G40" s="4">
        <v>3461369050483</v>
      </c>
      <c r="I40" s="4">
        <v>0</v>
      </c>
      <c r="K40" s="4">
        <v>0</v>
      </c>
      <c r="M40" s="4">
        <v>0</v>
      </c>
      <c r="O40" s="4">
        <v>0</v>
      </c>
      <c r="Q40" s="4">
        <v>3500000</v>
      </c>
      <c r="S40" s="4">
        <v>994798</v>
      </c>
      <c r="U40" s="4">
        <v>3500000000000</v>
      </c>
      <c r="W40" s="4">
        <v>3481527513283</v>
      </c>
      <c r="Y40" s="5">
        <v>1.5610408070795856E-2</v>
      </c>
    </row>
    <row r="41" spans="1:25" ht="21" x14ac:dyDescent="0.25">
      <c r="A41" s="3" t="s">
        <v>74</v>
      </c>
      <c r="C41" s="4">
        <v>1000000</v>
      </c>
      <c r="E41" s="4">
        <v>857386250000</v>
      </c>
      <c r="G41" s="4">
        <v>952155392615</v>
      </c>
      <c r="I41" s="4">
        <v>0</v>
      </c>
      <c r="K41" s="4">
        <v>0</v>
      </c>
      <c r="M41" s="4">
        <v>0</v>
      </c>
      <c r="O41" s="4">
        <v>0</v>
      </c>
      <c r="Q41" s="4">
        <v>1000000</v>
      </c>
      <c r="S41" s="4">
        <v>958128</v>
      </c>
      <c r="U41" s="4">
        <v>857386250000</v>
      </c>
      <c r="W41" s="4">
        <v>958054942740</v>
      </c>
      <c r="Y41" s="5">
        <v>4.2957088672585398E-3</v>
      </c>
    </row>
    <row r="42" spans="1:25" ht="21" x14ac:dyDescent="0.25">
      <c r="A42" s="3" t="s">
        <v>75</v>
      </c>
      <c r="C42" s="4">
        <v>2257027</v>
      </c>
      <c r="E42" s="4">
        <v>1771427045316</v>
      </c>
      <c r="G42" s="4">
        <v>1771118791764</v>
      </c>
      <c r="I42" s="4">
        <v>0</v>
      </c>
      <c r="K42" s="4">
        <v>0</v>
      </c>
      <c r="M42" s="4">
        <v>0</v>
      </c>
      <c r="O42" s="4">
        <v>0</v>
      </c>
      <c r="Q42" s="4">
        <v>2257027</v>
      </c>
      <c r="S42" s="4">
        <v>784773</v>
      </c>
      <c r="U42" s="4">
        <v>1771427045316</v>
      </c>
      <c r="W42" s="4">
        <v>1771118791764</v>
      </c>
      <c r="Y42" s="5">
        <v>7.9413093752114666E-3</v>
      </c>
    </row>
    <row r="43" spans="1:25" ht="21" x14ac:dyDescent="0.25">
      <c r="A43" s="3" t="s">
        <v>76</v>
      </c>
      <c r="C43" s="4">
        <v>1250000</v>
      </c>
      <c r="E43" s="4">
        <v>1093350583280</v>
      </c>
      <c r="G43" s="4">
        <v>1082404960328</v>
      </c>
      <c r="I43" s="4">
        <v>250000</v>
      </c>
      <c r="K43" s="4">
        <v>231860199062</v>
      </c>
      <c r="M43" s="4">
        <v>0</v>
      </c>
      <c r="O43" s="4">
        <v>0</v>
      </c>
      <c r="Q43" s="4">
        <v>1500000</v>
      </c>
      <c r="S43" s="4">
        <v>865990</v>
      </c>
      <c r="U43" s="4">
        <v>1325210782342</v>
      </c>
      <c r="W43" s="4">
        <v>1298885952393</v>
      </c>
      <c r="Y43" s="5">
        <v>5.8239205856969135E-3</v>
      </c>
    </row>
    <row r="44" spans="1:25" ht="21" x14ac:dyDescent="0.25">
      <c r="A44" s="3" t="s">
        <v>77</v>
      </c>
      <c r="C44" s="4">
        <v>1000000</v>
      </c>
      <c r="E44" s="4">
        <v>1000000000000</v>
      </c>
      <c r="G44" s="4">
        <v>999923750000</v>
      </c>
      <c r="I44" s="4">
        <v>0</v>
      </c>
      <c r="K44" s="4">
        <v>0</v>
      </c>
      <c r="M44" s="4">
        <v>0</v>
      </c>
      <c r="O44" s="4">
        <v>0</v>
      </c>
      <c r="Q44" s="4">
        <v>1000000</v>
      </c>
      <c r="S44" s="4">
        <v>1000000</v>
      </c>
      <c r="U44" s="4">
        <v>1000000000000</v>
      </c>
      <c r="W44" s="4">
        <v>999923750000</v>
      </c>
      <c r="Y44" s="5">
        <v>4.4834394436427489E-3</v>
      </c>
    </row>
    <row r="45" spans="1:25" ht="21" x14ac:dyDescent="0.25">
      <c r="A45" s="3" t="s">
        <v>78</v>
      </c>
      <c r="C45" s="4">
        <v>2495000</v>
      </c>
      <c r="E45" s="4">
        <v>2495000000000</v>
      </c>
      <c r="G45" s="4">
        <v>2494809756250</v>
      </c>
      <c r="I45" s="4">
        <v>0</v>
      </c>
      <c r="K45" s="4">
        <v>0</v>
      </c>
      <c r="M45" s="4">
        <v>0</v>
      </c>
      <c r="O45" s="4">
        <v>0</v>
      </c>
      <c r="Q45" s="4">
        <v>2495000</v>
      </c>
      <c r="S45" s="4">
        <v>1000000</v>
      </c>
      <c r="U45" s="4">
        <v>2495000000000</v>
      </c>
      <c r="W45" s="4">
        <v>2494809756250</v>
      </c>
      <c r="Y45" s="5">
        <v>1.1186181411888658E-2</v>
      </c>
    </row>
    <row r="46" spans="1:25" ht="21" x14ac:dyDescent="0.25">
      <c r="A46" s="3" t="s">
        <v>79</v>
      </c>
      <c r="C46" s="4">
        <v>2400000</v>
      </c>
      <c r="E46" s="4">
        <v>2400000000000</v>
      </c>
      <c r="G46" s="4">
        <v>2399817000000</v>
      </c>
      <c r="I46" s="4">
        <v>0</v>
      </c>
      <c r="K46" s="4">
        <v>0</v>
      </c>
      <c r="M46" s="4">
        <v>0</v>
      </c>
      <c r="O46" s="4">
        <v>0</v>
      </c>
      <c r="Q46" s="4">
        <v>2400000</v>
      </c>
      <c r="S46" s="4">
        <v>1000000</v>
      </c>
      <c r="U46" s="4">
        <v>2400000000000</v>
      </c>
      <c r="W46" s="4">
        <v>2399817000000</v>
      </c>
      <c r="Y46" s="5">
        <v>1.0760254664742598E-2</v>
      </c>
    </row>
    <row r="47" spans="1:25" ht="21" x14ac:dyDescent="0.25">
      <c r="A47" s="3" t="s">
        <v>80</v>
      </c>
      <c r="C47" s="4">
        <v>73400</v>
      </c>
      <c r="E47" s="4">
        <v>68690656000</v>
      </c>
      <c r="G47" s="4">
        <v>71873084059</v>
      </c>
      <c r="I47" s="4">
        <v>0</v>
      </c>
      <c r="K47" s="4">
        <v>0</v>
      </c>
      <c r="M47" s="4">
        <v>73400</v>
      </c>
      <c r="O47" s="4">
        <v>73400000000</v>
      </c>
      <c r="Q47" s="4">
        <v>0</v>
      </c>
      <c r="S47" s="4">
        <v>0</v>
      </c>
      <c r="U47" s="4">
        <v>0</v>
      </c>
      <c r="W47" s="4">
        <v>0</v>
      </c>
      <c r="Y47" s="5">
        <v>0</v>
      </c>
    </row>
    <row r="48" spans="1:25" ht="21" x14ac:dyDescent="0.25">
      <c r="A48" s="3" t="s">
        <v>81</v>
      </c>
      <c r="C48" s="4">
        <v>9805000</v>
      </c>
      <c r="E48" s="4">
        <v>9063667937060</v>
      </c>
      <c r="G48" s="4">
        <v>8836847179020</v>
      </c>
      <c r="I48" s="4">
        <v>0</v>
      </c>
      <c r="K48" s="4">
        <v>0</v>
      </c>
      <c r="M48" s="4">
        <v>4375000</v>
      </c>
      <c r="O48" s="4">
        <v>4319512179615</v>
      </c>
      <c r="Q48" s="4">
        <v>5430000</v>
      </c>
      <c r="S48" s="4">
        <v>991728</v>
      </c>
      <c r="U48" s="4">
        <v>5019450984012</v>
      </c>
      <c r="W48" s="4">
        <v>5384672427418</v>
      </c>
      <c r="Y48" s="5">
        <v>2.4143693708826706E-2</v>
      </c>
    </row>
    <row r="49" spans="1:25" ht="21" x14ac:dyDescent="0.25">
      <c r="A49" s="3" t="s">
        <v>82</v>
      </c>
      <c r="C49" s="4">
        <v>130571</v>
      </c>
      <c r="E49" s="4">
        <v>120516967512</v>
      </c>
      <c r="G49" s="4">
        <v>121502457609</v>
      </c>
      <c r="I49" s="4">
        <v>0</v>
      </c>
      <c r="K49" s="4">
        <v>0</v>
      </c>
      <c r="M49" s="4">
        <v>0</v>
      </c>
      <c r="O49" s="4">
        <v>0</v>
      </c>
      <c r="Q49" s="4">
        <v>130571</v>
      </c>
      <c r="S49" s="4">
        <v>972447</v>
      </c>
      <c r="U49" s="4">
        <v>120516967512</v>
      </c>
      <c r="W49" s="4">
        <v>126963695516</v>
      </c>
      <c r="Y49" s="5">
        <v>5.6927744779247658E-4</v>
      </c>
    </row>
    <row r="50" spans="1:25" ht="21" x14ac:dyDescent="0.25">
      <c r="A50" s="3" t="s">
        <v>83</v>
      </c>
      <c r="C50" s="4">
        <v>155000</v>
      </c>
      <c r="E50" s="4">
        <v>142300468612</v>
      </c>
      <c r="G50" s="4">
        <v>144382804971</v>
      </c>
      <c r="I50" s="4">
        <v>0</v>
      </c>
      <c r="K50" s="4">
        <v>0</v>
      </c>
      <c r="M50" s="4">
        <v>0</v>
      </c>
      <c r="O50" s="4">
        <v>0</v>
      </c>
      <c r="Q50" s="4">
        <v>155000</v>
      </c>
      <c r="S50" s="4">
        <v>963814</v>
      </c>
      <c r="U50" s="4">
        <v>142300468612</v>
      </c>
      <c r="W50" s="4">
        <v>149379778923</v>
      </c>
      <c r="Y50" s="5">
        <v>6.6978626410865022E-4</v>
      </c>
    </row>
    <row r="51" spans="1:25" ht="21" x14ac:dyDescent="0.25">
      <c r="A51" s="3" t="s">
        <v>84</v>
      </c>
      <c r="C51" s="4">
        <v>825000</v>
      </c>
      <c r="E51" s="4">
        <v>737132250000</v>
      </c>
      <c r="G51" s="4">
        <v>699024470319</v>
      </c>
      <c r="I51" s="4">
        <v>0</v>
      </c>
      <c r="K51" s="4">
        <v>0</v>
      </c>
      <c r="M51" s="4">
        <v>0</v>
      </c>
      <c r="O51" s="4">
        <v>0</v>
      </c>
      <c r="Q51" s="4">
        <v>825000</v>
      </c>
      <c r="S51" s="4">
        <v>884422</v>
      </c>
      <c r="U51" s="4">
        <v>737132250000</v>
      </c>
      <c r="W51" s="4">
        <v>729592514328</v>
      </c>
      <c r="Y51" s="5">
        <v>3.271333295688439E-3</v>
      </c>
    </row>
    <row r="52" spans="1:25" ht="21" x14ac:dyDescent="0.25">
      <c r="A52" s="3" t="s">
        <v>85</v>
      </c>
      <c r="C52" s="4">
        <v>1000000</v>
      </c>
      <c r="E52" s="4">
        <v>904111250000</v>
      </c>
      <c r="G52" s="4">
        <v>939777336513</v>
      </c>
      <c r="I52" s="4">
        <v>0</v>
      </c>
      <c r="K52" s="4">
        <v>0</v>
      </c>
      <c r="M52" s="4">
        <v>0</v>
      </c>
      <c r="O52" s="4">
        <v>0</v>
      </c>
      <c r="Q52" s="4">
        <v>1000000</v>
      </c>
      <c r="S52" s="4">
        <v>900516</v>
      </c>
      <c r="U52" s="4">
        <v>904111250000</v>
      </c>
      <c r="W52" s="4">
        <v>900447335655</v>
      </c>
      <c r="Y52" s="5">
        <v>4.037408954031394E-3</v>
      </c>
    </row>
    <row r="53" spans="1:25" ht="21" x14ac:dyDescent="0.25">
      <c r="A53" s="3" t="s">
        <v>86</v>
      </c>
      <c r="C53" s="4">
        <v>4100000</v>
      </c>
      <c r="E53" s="4">
        <v>3843770288967</v>
      </c>
      <c r="G53" s="4">
        <v>3695982959809</v>
      </c>
      <c r="I53" s="4">
        <v>0</v>
      </c>
      <c r="K53" s="4">
        <v>0</v>
      </c>
      <c r="M53" s="4">
        <v>0</v>
      </c>
      <c r="O53" s="4">
        <v>0</v>
      </c>
      <c r="Q53" s="4">
        <v>4100000</v>
      </c>
      <c r="S53" s="4">
        <v>926492</v>
      </c>
      <c r="U53" s="4">
        <v>3843770288967</v>
      </c>
      <c r="W53" s="4">
        <v>3798327555438</v>
      </c>
      <c r="Y53" s="5">
        <v>1.7030870185777536E-2</v>
      </c>
    </row>
    <row r="54" spans="1:25" ht="21" x14ac:dyDescent="0.25">
      <c r="A54" s="3" t="s">
        <v>87</v>
      </c>
      <c r="C54" s="4">
        <v>3000000</v>
      </c>
      <c r="E54" s="4">
        <v>2792190000000</v>
      </c>
      <c r="G54" s="4">
        <v>2479781902211</v>
      </c>
      <c r="I54" s="4">
        <v>0</v>
      </c>
      <c r="K54" s="4">
        <v>0</v>
      </c>
      <c r="M54" s="4">
        <v>0</v>
      </c>
      <c r="O54" s="4">
        <v>0</v>
      </c>
      <c r="Q54" s="4">
        <v>3000000</v>
      </c>
      <c r="S54" s="4">
        <v>837843</v>
      </c>
      <c r="U54" s="4">
        <v>2792190000000</v>
      </c>
      <c r="W54" s="4">
        <v>2513337343413</v>
      </c>
      <c r="Y54" s="5">
        <v>1.1269255061336553E-2</v>
      </c>
    </row>
    <row r="55" spans="1:25" ht="21" x14ac:dyDescent="0.25">
      <c r="A55" s="3" t="s">
        <v>88</v>
      </c>
      <c r="C55" s="4">
        <v>2098065</v>
      </c>
      <c r="E55" s="4">
        <v>1991827167062</v>
      </c>
      <c r="G55" s="4">
        <v>1819636802448</v>
      </c>
      <c r="I55" s="4">
        <v>0</v>
      </c>
      <c r="K55" s="4">
        <v>0</v>
      </c>
      <c r="M55" s="4">
        <v>0</v>
      </c>
      <c r="O55" s="4">
        <v>0</v>
      </c>
      <c r="Q55" s="4">
        <v>2098065</v>
      </c>
      <c r="S55" s="4">
        <v>825772</v>
      </c>
      <c r="U55" s="4">
        <v>1991827167062</v>
      </c>
      <c r="W55" s="4">
        <v>1732391226275</v>
      </c>
      <c r="Y55" s="5">
        <v>7.7676634400392691E-3</v>
      </c>
    </row>
    <row r="56" spans="1:25" ht="21" x14ac:dyDescent="0.25">
      <c r="A56" s="3" t="s">
        <v>89</v>
      </c>
      <c r="C56" s="4">
        <v>7793740</v>
      </c>
      <c r="E56" s="4">
        <v>7408359985600</v>
      </c>
      <c r="G56" s="4">
        <v>6615850788589</v>
      </c>
      <c r="I56" s="4">
        <v>0</v>
      </c>
      <c r="K56" s="4">
        <v>0</v>
      </c>
      <c r="M56" s="4">
        <v>0</v>
      </c>
      <c r="O56" s="4">
        <v>0</v>
      </c>
      <c r="Q56" s="4">
        <v>7793740</v>
      </c>
      <c r="S56" s="4">
        <v>820426</v>
      </c>
      <c r="U56" s="4">
        <v>7408359985600</v>
      </c>
      <c r="W56" s="4">
        <v>6393699376486</v>
      </c>
      <c r="Y56" s="5">
        <v>2.8667949906511756E-2</v>
      </c>
    </row>
    <row r="57" spans="1:25" ht="21" x14ac:dyDescent="0.25">
      <c r="A57" s="3" t="s">
        <v>90</v>
      </c>
      <c r="C57" s="4">
        <v>6048600</v>
      </c>
      <c r="E57" s="4">
        <v>5827402698000</v>
      </c>
      <c r="G57" s="4">
        <v>5269307865436</v>
      </c>
      <c r="I57" s="4">
        <v>0</v>
      </c>
      <c r="K57" s="4">
        <v>0</v>
      </c>
      <c r="M57" s="4">
        <v>0</v>
      </c>
      <c r="O57" s="4">
        <v>0</v>
      </c>
      <c r="Q57" s="4">
        <v>6048600</v>
      </c>
      <c r="S57" s="4">
        <v>853811</v>
      </c>
      <c r="U57" s="4">
        <v>5827402698000</v>
      </c>
      <c r="W57" s="4">
        <v>5163967432057</v>
      </c>
      <c r="Y57" s="5">
        <v>2.3154100770754683E-2</v>
      </c>
    </row>
    <row r="58" spans="1:25" ht="21" x14ac:dyDescent="0.25">
      <c r="A58" s="3" t="s">
        <v>91</v>
      </c>
      <c r="C58" s="4">
        <v>1500000</v>
      </c>
      <c r="E58" s="4">
        <v>1350483750000</v>
      </c>
      <c r="G58" s="4">
        <v>1308707203466</v>
      </c>
      <c r="I58" s="4">
        <v>0</v>
      </c>
      <c r="K58" s="4">
        <v>0</v>
      </c>
      <c r="M58" s="4">
        <v>0</v>
      </c>
      <c r="O58" s="4">
        <v>0</v>
      </c>
      <c r="Q58" s="4">
        <v>1500000</v>
      </c>
      <c r="S58" s="4">
        <v>869032</v>
      </c>
      <c r="U58" s="4">
        <v>1350483750000</v>
      </c>
      <c r="W58" s="4">
        <v>1303448604465</v>
      </c>
      <c r="Y58" s="5">
        <v>5.8443785198816186E-3</v>
      </c>
    </row>
    <row r="59" spans="1:25" ht="21" x14ac:dyDescent="0.25">
      <c r="A59" s="3" t="s">
        <v>92</v>
      </c>
      <c r="C59" s="4">
        <v>15201600</v>
      </c>
      <c r="E59" s="4">
        <v>14637468624000</v>
      </c>
      <c r="G59" s="4">
        <v>13598192805931</v>
      </c>
      <c r="I59" s="4">
        <v>0</v>
      </c>
      <c r="K59" s="4">
        <v>0</v>
      </c>
      <c r="M59" s="4">
        <v>0</v>
      </c>
      <c r="O59" s="4">
        <v>0</v>
      </c>
      <c r="Q59" s="4">
        <v>15201600</v>
      </c>
      <c r="S59" s="4">
        <v>915036</v>
      </c>
      <c r="U59" s="4">
        <v>14637468624000</v>
      </c>
      <c r="W59" s="4">
        <v>13908950619241</v>
      </c>
      <c r="Y59" s="5">
        <v>6.2364693133835795E-2</v>
      </c>
    </row>
    <row r="60" spans="1:25" ht="21" x14ac:dyDescent="0.25">
      <c r="A60" s="3" t="s">
        <v>93</v>
      </c>
      <c r="C60" s="4">
        <v>1995000</v>
      </c>
      <c r="E60" s="4">
        <v>1995000000000</v>
      </c>
      <c r="G60" s="4">
        <v>1994847881250</v>
      </c>
      <c r="I60" s="4">
        <v>0</v>
      </c>
      <c r="K60" s="4">
        <v>0</v>
      </c>
      <c r="M60" s="4">
        <v>0</v>
      </c>
      <c r="O60" s="4">
        <v>0</v>
      </c>
      <c r="Q60" s="4">
        <v>1995000</v>
      </c>
      <c r="S60" s="4">
        <v>1000000</v>
      </c>
      <c r="U60" s="4">
        <v>1995000000000</v>
      </c>
      <c r="W60" s="4">
        <v>1994847881250</v>
      </c>
      <c r="Y60" s="5">
        <v>8.9444616900672853E-3</v>
      </c>
    </row>
    <row r="61" spans="1:25" ht="21" x14ac:dyDescent="0.25">
      <c r="A61" s="3" t="s">
        <v>94</v>
      </c>
      <c r="C61" s="4">
        <v>450000</v>
      </c>
      <c r="E61" s="4">
        <v>450000000000</v>
      </c>
      <c r="G61" s="4">
        <v>440458362488</v>
      </c>
      <c r="I61" s="4">
        <v>0</v>
      </c>
      <c r="K61" s="4">
        <v>0</v>
      </c>
      <c r="M61" s="4">
        <v>0</v>
      </c>
      <c r="O61" s="4">
        <v>0</v>
      </c>
      <c r="Q61" s="4">
        <v>450000</v>
      </c>
      <c r="S61" s="4">
        <v>986399</v>
      </c>
      <c r="U61" s="4">
        <v>450000000000</v>
      </c>
      <c r="W61" s="4">
        <v>443845704184</v>
      </c>
      <c r="Y61" s="5">
        <v>1.9901070826949929E-3</v>
      </c>
    </row>
    <row r="62" spans="1:25" ht="21.75" thickBot="1" x14ac:dyDescent="0.3">
      <c r="A62" s="3" t="s">
        <v>95</v>
      </c>
      <c r="C62" s="4">
        <v>995000</v>
      </c>
      <c r="E62" s="4">
        <v>995075</v>
      </c>
      <c r="G62" s="4">
        <v>994924131250</v>
      </c>
      <c r="I62" s="4">
        <v>0</v>
      </c>
      <c r="K62" s="4">
        <v>0</v>
      </c>
      <c r="M62" s="4">
        <v>0</v>
      </c>
      <c r="O62" s="4">
        <v>0</v>
      </c>
      <c r="Q62" s="4">
        <v>995000</v>
      </c>
      <c r="S62" s="4">
        <v>1000000</v>
      </c>
      <c r="U62" s="4">
        <v>995075</v>
      </c>
      <c r="W62" s="4">
        <v>994924131250</v>
      </c>
      <c r="Y62" s="5">
        <v>4.4610222464245355E-3</v>
      </c>
    </row>
    <row r="63" spans="1:25" s="3" customFormat="1" ht="21.75" thickBot="1" x14ac:dyDescent="0.3">
      <c r="A63" s="3" t="s">
        <v>25</v>
      </c>
      <c r="C63" s="3" t="s">
        <v>25</v>
      </c>
      <c r="E63" s="6">
        <f>SUM(E9:E62)</f>
        <v>96871812989111</v>
      </c>
      <c r="G63" s="6">
        <f>SUM(G9:G62)</f>
        <v>97585750814944</v>
      </c>
      <c r="I63" s="3" t="s">
        <v>25</v>
      </c>
      <c r="K63" s="6">
        <f>SUM(K9:K62)</f>
        <v>231860199062</v>
      </c>
      <c r="M63" s="3" t="s">
        <v>25</v>
      </c>
      <c r="O63" s="6">
        <f>SUM(O9:O62)</f>
        <v>4392912179615</v>
      </c>
      <c r="Q63" s="3" t="s">
        <v>25</v>
      </c>
      <c r="S63" s="3" t="s">
        <v>25</v>
      </c>
      <c r="U63" s="6">
        <f>SUM(U9:U62)</f>
        <v>92990765579125</v>
      </c>
      <c r="W63" s="6">
        <f>SUM(W9:W62)</f>
        <v>94871252053839</v>
      </c>
      <c r="Y63" s="7">
        <f>SUM(Y9:Y62)</f>
        <v>0.42538194889955849</v>
      </c>
    </row>
  </sheetData>
  <mergeCells count="22">
    <mergeCell ref="A2:Y2"/>
    <mergeCell ref="A3:Y3"/>
    <mergeCell ref="A4:Y4"/>
    <mergeCell ref="S7:S8"/>
    <mergeCell ref="U7:U8"/>
    <mergeCell ref="W7:W8"/>
    <mergeCell ref="Y7:Y8"/>
    <mergeCell ref="Q6:Y6"/>
    <mergeCell ref="M8"/>
    <mergeCell ref="O8"/>
    <mergeCell ref="M7:O7"/>
    <mergeCell ref="I6:O6"/>
    <mergeCell ref="Q7:Q8"/>
    <mergeCell ref="G7:G8"/>
    <mergeCell ref="C6:G6"/>
    <mergeCell ref="I8"/>
    <mergeCell ref="K8"/>
    <mergeCell ref="I7:K7"/>
    <mergeCell ref="A6:B6"/>
    <mergeCell ref="C7:C8"/>
    <mergeCell ref="E7:E8"/>
    <mergeCell ref="A7:A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2:M42"/>
  <sheetViews>
    <sheetView rightToLeft="1" topLeftCell="A18" workbookViewId="0">
      <selection activeCell="D1" sqref="A1:XFD1048576"/>
    </sheetView>
  </sheetViews>
  <sheetFormatPr defaultRowHeight="18.75" x14ac:dyDescent="0.25"/>
  <cols>
    <col min="1" max="1" width="29.140625" style="4" customWidth="1"/>
    <col min="2" max="2" width="1" style="4" customWidth="1"/>
    <col min="3" max="3" width="18" style="4" customWidth="1"/>
    <col min="4" max="4" width="1" style="4" customWidth="1"/>
    <col min="5" max="5" width="22" style="4" customWidth="1"/>
    <col min="6" max="6" width="1" style="4" customWidth="1"/>
    <col min="7" max="7" width="21" style="4" customWidth="1"/>
    <col min="8" max="8" width="1" style="4" customWidth="1"/>
    <col min="9" max="9" width="16" style="4" customWidth="1"/>
    <col min="10" max="10" width="1" style="4" customWidth="1"/>
    <col min="11" max="11" width="28" style="4" customWidth="1"/>
    <col min="12" max="12" width="1" style="4" customWidth="1"/>
    <col min="13" max="13" width="23.140625" style="4" customWidth="1"/>
    <col min="14" max="14" width="1" style="4" customWidth="1"/>
    <col min="15" max="15" width="9.140625" style="4" customWidth="1"/>
    <col min="16" max="16384" width="9.140625" style="4"/>
  </cols>
  <sheetData>
    <row r="2" spans="1:13" ht="26.25" x14ac:dyDescent="0.25">
      <c r="A2" s="28" t="s">
        <v>0</v>
      </c>
      <c r="B2" s="28" t="s">
        <v>0</v>
      </c>
      <c r="C2" s="28" t="s">
        <v>0</v>
      </c>
      <c r="D2" s="28" t="s">
        <v>0</v>
      </c>
      <c r="E2" s="28" t="s">
        <v>0</v>
      </c>
      <c r="F2" s="28" t="s">
        <v>0</v>
      </c>
      <c r="G2" s="28" t="s">
        <v>0</v>
      </c>
      <c r="H2" s="28" t="s">
        <v>0</v>
      </c>
      <c r="I2" s="28" t="s">
        <v>0</v>
      </c>
      <c r="J2" s="28" t="s">
        <v>0</v>
      </c>
      <c r="K2" s="28" t="s">
        <v>0</v>
      </c>
      <c r="L2" s="28" t="s">
        <v>0</v>
      </c>
      <c r="M2" s="28" t="s">
        <v>0</v>
      </c>
    </row>
    <row r="3" spans="1:13" ht="26.25" x14ac:dyDescent="0.25">
      <c r="A3" s="28" t="s">
        <v>1</v>
      </c>
      <c r="B3" s="28" t="s">
        <v>1</v>
      </c>
      <c r="C3" s="28" t="s">
        <v>1</v>
      </c>
      <c r="D3" s="28" t="s">
        <v>1</v>
      </c>
      <c r="E3" s="28" t="s">
        <v>1</v>
      </c>
      <c r="F3" s="28" t="s">
        <v>1</v>
      </c>
      <c r="G3" s="28" t="s">
        <v>1</v>
      </c>
      <c r="H3" s="28" t="s">
        <v>1</v>
      </c>
      <c r="I3" s="28" t="s">
        <v>1</v>
      </c>
      <c r="J3" s="28" t="s">
        <v>1</v>
      </c>
      <c r="K3" s="28" t="s">
        <v>1</v>
      </c>
      <c r="L3" s="28" t="s">
        <v>1</v>
      </c>
      <c r="M3" s="28" t="s">
        <v>1</v>
      </c>
    </row>
    <row r="4" spans="1:13" ht="26.25" x14ac:dyDescent="0.25">
      <c r="A4" s="28" t="s">
        <v>2</v>
      </c>
      <c r="B4" s="28" t="s">
        <v>2</v>
      </c>
      <c r="C4" s="28" t="s">
        <v>2</v>
      </c>
      <c r="D4" s="28" t="s">
        <v>2</v>
      </c>
      <c r="E4" s="28" t="s">
        <v>2</v>
      </c>
      <c r="F4" s="28" t="s">
        <v>2</v>
      </c>
      <c r="G4" s="28" t="s">
        <v>2</v>
      </c>
      <c r="H4" s="28" t="s">
        <v>2</v>
      </c>
      <c r="I4" s="28" t="s">
        <v>2</v>
      </c>
      <c r="J4" s="28" t="s">
        <v>2</v>
      </c>
      <c r="K4" s="28" t="s">
        <v>2</v>
      </c>
      <c r="L4" s="28" t="s">
        <v>2</v>
      </c>
      <c r="M4" s="28" t="s">
        <v>2</v>
      </c>
    </row>
    <row r="6" spans="1:13" ht="26.25" x14ac:dyDescent="0.25">
      <c r="A6" s="26" t="s">
        <v>3</v>
      </c>
      <c r="C6" s="26" t="s">
        <v>6</v>
      </c>
      <c r="D6" s="26" t="s">
        <v>6</v>
      </c>
      <c r="E6" s="26" t="s">
        <v>6</v>
      </c>
      <c r="F6" s="26" t="s">
        <v>6</v>
      </c>
      <c r="G6" s="26" t="s">
        <v>6</v>
      </c>
      <c r="H6" s="26" t="s">
        <v>6</v>
      </c>
      <c r="I6" s="26" t="s">
        <v>6</v>
      </c>
      <c r="J6" s="26" t="s">
        <v>6</v>
      </c>
      <c r="K6" s="26" t="s">
        <v>6</v>
      </c>
      <c r="L6" s="26" t="s">
        <v>6</v>
      </c>
      <c r="M6" s="26" t="s">
        <v>6</v>
      </c>
    </row>
    <row r="7" spans="1:13" ht="26.25" x14ac:dyDescent="0.25">
      <c r="A7" s="26" t="s">
        <v>3</v>
      </c>
      <c r="C7" s="26" t="s">
        <v>7</v>
      </c>
      <c r="E7" s="26" t="s">
        <v>96</v>
      </c>
      <c r="G7" s="26" t="s">
        <v>97</v>
      </c>
      <c r="I7" s="26" t="s">
        <v>98</v>
      </c>
      <c r="K7" s="26" t="s">
        <v>99</v>
      </c>
      <c r="M7" s="26" t="s">
        <v>100</v>
      </c>
    </row>
    <row r="8" spans="1:13" ht="21" x14ac:dyDescent="0.25">
      <c r="A8" s="3" t="s">
        <v>66</v>
      </c>
      <c r="C8" s="4">
        <v>335030</v>
      </c>
      <c r="E8" s="4">
        <v>944769</v>
      </c>
      <c r="G8" s="4">
        <v>1000000</v>
      </c>
      <c r="I8" s="4" t="s">
        <v>101</v>
      </c>
      <c r="K8" s="4">
        <v>335030000000</v>
      </c>
      <c r="M8" s="4" t="s">
        <v>231</v>
      </c>
    </row>
    <row r="9" spans="1:13" ht="21" x14ac:dyDescent="0.25">
      <c r="A9" s="3" t="s">
        <v>50</v>
      </c>
      <c r="C9" s="4">
        <v>100000</v>
      </c>
      <c r="E9" s="4">
        <v>1000000</v>
      </c>
      <c r="G9" s="4">
        <v>955854</v>
      </c>
      <c r="I9" s="4" t="s">
        <v>102</v>
      </c>
      <c r="K9" s="4">
        <v>95585400000</v>
      </c>
      <c r="M9" s="4" t="s">
        <v>231</v>
      </c>
    </row>
    <row r="10" spans="1:13" ht="21" x14ac:dyDescent="0.25">
      <c r="A10" s="3" t="s">
        <v>67</v>
      </c>
      <c r="C10" s="4">
        <v>2373000</v>
      </c>
      <c r="E10" s="4">
        <v>1000000</v>
      </c>
      <c r="G10" s="4">
        <v>945863</v>
      </c>
      <c r="I10" s="4" t="s">
        <v>103</v>
      </c>
      <c r="K10" s="4">
        <v>2244532899000</v>
      </c>
      <c r="M10" s="4" t="s">
        <v>231</v>
      </c>
    </row>
    <row r="11" spans="1:13" ht="21" x14ac:dyDescent="0.25">
      <c r="A11" s="3" t="s">
        <v>71</v>
      </c>
      <c r="C11" s="4">
        <v>1000000</v>
      </c>
      <c r="E11" s="4">
        <v>1000000</v>
      </c>
      <c r="G11" s="4">
        <v>951597</v>
      </c>
      <c r="I11" s="4" t="s">
        <v>104</v>
      </c>
      <c r="K11" s="4">
        <v>951597000000</v>
      </c>
      <c r="M11" s="4" t="s">
        <v>231</v>
      </c>
    </row>
    <row r="12" spans="1:13" ht="21" x14ac:dyDescent="0.25">
      <c r="A12" s="3" t="s">
        <v>74</v>
      </c>
      <c r="C12" s="4">
        <v>1000000</v>
      </c>
      <c r="E12" s="4">
        <v>947625</v>
      </c>
      <c r="G12" s="4">
        <v>958128</v>
      </c>
      <c r="I12" s="4" t="s">
        <v>105</v>
      </c>
      <c r="K12" s="4">
        <v>958128000000</v>
      </c>
      <c r="M12" s="4" t="s">
        <v>231</v>
      </c>
    </row>
    <row r="13" spans="1:13" ht="21" x14ac:dyDescent="0.25">
      <c r="A13" s="3" t="s">
        <v>81</v>
      </c>
      <c r="C13" s="4">
        <v>5430000</v>
      </c>
      <c r="E13" s="4">
        <v>982000</v>
      </c>
      <c r="G13" s="4">
        <v>991728</v>
      </c>
      <c r="I13" s="4" t="s">
        <v>106</v>
      </c>
      <c r="K13" s="4">
        <v>5385083040000</v>
      </c>
      <c r="M13" s="4" t="s">
        <v>231</v>
      </c>
    </row>
    <row r="14" spans="1:13" ht="21" x14ac:dyDescent="0.25">
      <c r="A14" s="3" t="s">
        <v>82</v>
      </c>
      <c r="C14" s="4">
        <v>130571</v>
      </c>
      <c r="E14" s="4">
        <v>938800</v>
      </c>
      <c r="G14" s="4">
        <v>972447</v>
      </c>
      <c r="I14" s="4" t="s">
        <v>107</v>
      </c>
      <c r="K14" s="4">
        <v>126973377237</v>
      </c>
      <c r="M14" s="4" t="s">
        <v>231</v>
      </c>
    </row>
    <row r="15" spans="1:13" ht="21" x14ac:dyDescent="0.25">
      <c r="A15" s="3" t="s">
        <v>83</v>
      </c>
      <c r="C15" s="4">
        <v>155000</v>
      </c>
      <c r="E15" s="4">
        <v>958180</v>
      </c>
      <c r="G15" s="4">
        <v>963814</v>
      </c>
      <c r="I15" s="4" t="s">
        <v>63</v>
      </c>
      <c r="K15" s="4">
        <v>149391170000</v>
      </c>
      <c r="M15" s="4" t="s">
        <v>231</v>
      </c>
    </row>
    <row r="16" spans="1:13" ht="21" x14ac:dyDescent="0.25">
      <c r="A16" s="3" t="s">
        <v>72</v>
      </c>
      <c r="C16" s="4">
        <v>2000000</v>
      </c>
      <c r="E16" s="4">
        <v>989920</v>
      </c>
      <c r="G16" s="4">
        <v>1000000</v>
      </c>
      <c r="I16" s="4" t="s">
        <v>108</v>
      </c>
      <c r="K16" s="4">
        <v>2000000000000</v>
      </c>
      <c r="M16" s="4" t="s">
        <v>231</v>
      </c>
    </row>
    <row r="17" spans="1:13" ht="21" x14ac:dyDescent="0.25">
      <c r="A17" s="3" t="s">
        <v>84</v>
      </c>
      <c r="C17" s="4">
        <v>825000</v>
      </c>
      <c r="E17" s="4">
        <v>891020</v>
      </c>
      <c r="G17" s="4">
        <v>884422</v>
      </c>
      <c r="I17" s="4" t="s">
        <v>109</v>
      </c>
      <c r="K17" s="4">
        <v>729648150000</v>
      </c>
      <c r="M17" s="4" t="s">
        <v>231</v>
      </c>
    </row>
    <row r="18" spans="1:13" ht="21" x14ac:dyDescent="0.25">
      <c r="A18" s="3" t="s">
        <v>77</v>
      </c>
      <c r="C18" s="4">
        <v>1000000</v>
      </c>
      <c r="E18" s="4">
        <v>1000000</v>
      </c>
      <c r="G18" s="4">
        <v>1000000</v>
      </c>
      <c r="I18" s="4" t="s">
        <v>19</v>
      </c>
      <c r="K18" s="4">
        <v>1000000000000</v>
      </c>
      <c r="M18" s="4" t="s">
        <v>231</v>
      </c>
    </row>
    <row r="19" spans="1:13" ht="21" x14ac:dyDescent="0.25">
      <c r="A19" s="3" t="s">
        <v>45</v>
      </c>
      <c r="C19" s="4">
        <v>362205</v>
      </c>
      <c r="E19" s="4">
        <v>4948753.8331000004</v>
      </c>
      <c r="G19" s="4">
        <v>4820662</v>
      </c>
      <c r="I19" s="4" t="s">
        <v>110</v>
      </c>
      <c r="K19" s="4">
        <v>1746067879710</v>
      </c>
      <c r="M19" s="4" t="s">
        <v>231</v>
      </c>
    </row>
    <row r="20" spans="1:13" ht="21" x14ac:dyDescent="0.25">
      <c r="A20" s="3" t="s">
        <v>68</v>
      </c>
      <c r="C20" s="4">
        <v>3000000</v>
      </c>
      <c r="E20" s="4">
        <v>1000000</v>
      </c>
      <c r="G20" s="4">
        <v>999789</v>
      </c>
      <c r="I20" s="4" t="s">
        <v>111</v>
      </c>
      <c r="K20" s="4">
        <v>2999367000000</v>
      </c>
      <c r="M20" s="4" t="s">
        <v>231</v>
      </c>
    </row>
    <row r="21" spans="1:13" ht="21" x14ac:dyDescent="0.25">
      <c r="A21" s="3" t="s">
        <v>73</v>
      </c>
      <c r="C21" s="4">
        <v>3500000</v>
      </c>
      <c r="E21" s="4">
        <v>1010000</v>
      </c>
      <c r="G21" s="4">
        <v>994798</v>
      </c>
      <c r="I21" s="4" t="s">
        <v>112</v>
      </c>
      <c r="K21" s="4">
        <v>3481793000000</v>
      </c>
      <c r="M21" s="4" t="s">
        <v>231</v>
      </c>
    </row>
    <row r="22" spans="1:13" ht="21" x14ac:dyDescent="0.25">
      <c r="A22" s="3" t="s">
        <v>85</v>
      </c>
      <c r="C22" s="4">
        <v>1000000</v>
      </c>
      <c r="E22" s="4">
        <v>952500</v>
      </c>
      <c r="G22" s="4">
        <v>900516</v>
      </c>
      <c r="I22" s="4" t="s">
        <v>113</v>
      </c>
      <c r="K22" s="4">
        <v>900516000000</v>
      </c>
      <c r="M22" s="4" t="s">
        <v>231</v>
      </c>
    </row>
    <row r="23" spans="1:13" ht="21" x14ac:dyDescent="0.25">
      <c r="A23" s="3" t="s">
        <v>49</v>
      </c>
      <c r="C23" s="4">
        <v>1440000</v>
      </c>
      <c r="E23" s="4">
        <v>1000000</v>
      </c>
      <c r="G23" s="4">
        <v>1000000</v>
      </c>
      <c r="I23" s="4" t="s">
        <v>19</v>
      </c>
      <c r="K23" s="4">
        <v>1440000000000</v>
      </c>
      <c r="M23" s="4" t="s">
        <v>231</v>
      </c>
    </row>
    <row r="24" spans="1:13" ht="21" x14ac:dyDescent="0.25">
      <c r="A24" s="3" t="s">
        <v>94</v>
      </c>
      <c r="C24" s="4">
        <v>450000</v>
      </c>
      <c r="E24" s="4">
        <v>1000000</v>
      </c>
      <c r="G24" s="4">
        <v>986399</v>
      </c>
      <c r="I24" s="4" t="s">
        <v>114</v>
      </c>
      <c r="K24" s="4">
        <v>443879550000</v>
      </c>
      <c r="M24" s="4" t="s">
        <v>231</v>
      </c>
    </row>
    <row r="25" spans="1:13" ht="21" x14ac:dyDescent="0.25">
      <c r="A25" s="3" t="s">
        <v>86</v>
      </c>
      <c r="C25" s="4">
        <v>4100000</v>
      </c>
      <c r="E25" s="4">
        <v>960920</v>
      </c>
      <c r="G25" s="4">
        <v>926492</v>
      </c>
      <c r="I25" s="4" t="s">
        <v>115</v>
      </c>
      <c r="K25" s="4">
        <v>3798617200000</v>
      </c>
      <c r="M25" s="4" t="s">
        <v>231</v>
      </c>
    </row>
    <row r="26" spans="1:13" ht="21" x14ac:dyDescent="0.25">
      <c r="A26" s="3" t="s">
        <v>87</v>
      </c>
      <c r="C26" s="4">
        <v>3000000</v>
      </c>
      <c r="E26" s="4">
        <v>871850</v>
      </c>
      <c r="G26" s="4">
        <v>837843</v>
      </c>
      <c r="I26" s="4" t="s">
        <v>116</v>
      </c>
      <c r="K26" s="4">
        <v>2513529000000</v>
      </c>
      <c r="M26" s="4" t="s">
        <v>231</v>
      </c>
    </row>
    <row r="27" spans="1:13" ht="21" x14ac:dyDescent="0.25">
      <c r="A27" s="3" t="s">
        <v>69</v>
      </c>
      <c r="C27" s="4">
        <v>1000000</v>
      </c>
      <c r="E27" s="4">
        <v>1000000</v>
      </c>
      <c r="G27" s="4">
        <v>980731</v>
      </c>
      <c r="I27" s="4" t="s">
        <v>117</v>
      </c>
      <c r="K27" s="4">
        <v>980731000000</v>
      </c>
      <c r="M27" s="4" t="s">
        <v>231</v>
      </c>
    </row>
    <row r="28" spans="1:13" ht="21" x14ac:dyDescent="0.25">
      <c r="A28" s="3" t="s">
        <v>78</v>
      </c>
      <c r="C28" s="4">
        <v>2495000</v>
      </c>
      <c r="E28" s="4">
        <v>1000000</v>
      </c>
      <c r="G28" s="4">
        <v>1000000</v>
      </c>
      <c r="I28" s="4" t="s">
        <v>19</v>
      </c>
      <c r="K28" s="4">
        <v>2495000000000</v>
      </c>
      <c r="M28" s="4" t="s">
        <v>231</v>
      </c>
    </row>
    <row r="29" spans="1:13" ht="21" x14ac:dyDescent="0.25">
      <c r="A29" s="3" t="s">
        <v>95</v>
      </c>
      <c r="C29" s="4">
        <v>995000</v>
      </c>
      <c r="E29" s="4">
        <v>1009999</v>
      </c>
      <c r="G29" s="4">
        <v>1000000</v>
      </c>
      <c r="I29" s="4" t="s">
        <v>118</v>
      </c>
      <c r="K29" s="4">
        <v>995000000000</v>
      </c>
      <c r="M29" s="4" t="s">
        <v>231</v>
      </c>
    </row>
    <row r="30" spans="1:13" ht="21" x14ac:dyDescent="0.25">
      <c r="A30" s="3" t="s">
        <v>88</v>
      </c>
      <c r="C30" s="4">
        <v>2098065</v>
      </c>
      <c r="E30" s="4">
        <v>880450</v>
      </c>
      <c r="G30" s="4">
        <v>825772</v>
      </c>
      <c r="I30" s="4" t="s">
        <v>119</v>
      </c>
      <c r="K30" s="4">
        <v>1732523331180</v>
      </c>
      <c r="M30" s="4" t="s">
        <v>231</v>
      </c>
    </row>
    <row r="31" spans="1:13" ht="21" x14ac:dyDescent="0.25">
      <c r="A31" s="3" t="s">
        <v>46</v>
      </c>
      <c r="C31" s="4">
        <v>252190</v>
      </c>
      <c r="E31" s="4">
        <v>3297985.3769999999</v>
      </c>
      <c r="G31" s="4">
        <v>3144538</v>
      </c>
      <c r="I31" s="4" t="s">
        <v>120</v>
      </c>
      <c r="K31" s="4">
        <v>793021038220</v>
      </c>
      <c r="M31" s="4" t="s">
        <v>231</v>
      </c>
    </row>
    <row r="32" spans="1:13" ht="21" x14ac:dyDescent="0.25">
      <c r="A32" s="3" t="s">
        <v>89</v>
      </c>
      <c r="C32" s="4">
        <v>7793740</v>
      </c>
      <c r="E32" s="4">
        <v>879200</v>
      </c>
      <c r="G32" s="4">
        <v>820426</v>
      </c>
      <c r="I32" s="4" t="s">
        <v>121</v>
      </c>
      <c r="K32" s="4">
        <v>6394186933240</v>
      </c>
      <c r="M32" s="4" t="s">
        <v>231</v>
      </c>
    </row>
    <row r="33" spans="1:13" ht="21" x14ac:dyDescent="0.25">
      <c r="A33" s="3" t="s">
        <v>90</v>
      </c>
      <c r="C33" s="4">
        <v>6048600</v>
      </c>
      <c r="E33" s="4">
        <v>894720</v>
      </c>
      <c r="G33" s="4">
        <v>853811</v>
      </c>
      <c r="I33" s="4" t="s">
        <v>122</v>
      </c>
      <c r="K33" s="4">
        <v>5164361214600</v>
      </c>
      <c r="M33" s="4" t="s">
        <v>231</v>
      </c>
    </row>
    <row r="34" spans="1:13" ht="21" x14ac:dyDescent="0.25">
      <c r="A34" s="3" t="s">
        <v>91</v>
      </c>
      <c r="C34" s="4">
        <v>1500000</v>
      </c>
      <c r="E34" s="4">
        <v>900300</v>
      </c>
      <c r="G34" s="4">
        <v>869032</v>
      </c>
      <c r="I34" s="4" t="s">
        <v>123</v>
      </c>
      <c r="K34" s="4">
        <v>1303548000000</v>
      </c>
      <c r="M34" s="4" t="s">
        <v>231</v>
      </c>
    </row>
    <row r="35" spans="1:13" ht="21" x14ac:dyDescent="0.25">
      <c r="A35" s="3" t="s">
        <v>75</v>
      </c>
      <c r="C35" s="4">
        <v>2257027</v>
      </c>
      <c r="E35" s="4">
        <v>784773</v>
      </c>
      <c r="G35" s="4">
        <v>784773</v>
      </c>
      <c r="I35" s="4" t="s">
        <v>19</v>
      </c>
      <c r="K35" s="4">
        <v>1771253849871</v>
      </c>
      <c r="M35" s="4" t="s">
        <v>231</v>
      </c>
    </row>
    <row r="36" spans="1:13" ht="21" x14ac:dyDescent="0.25">
      <c r="A36" s="3" t="s">
        <v>92</v>
      </c>
      <c r="C36" s="4">
        <v>15201600</v>
      </c>
      <c r="E36" s="4">
        <v>962890</v>
      </c>
      <c r="G36" s="4">
        <v>915036</v>
      </c>
      <c r="I36" s="4" t="s">
        <v>124</v>
      </c>
      <c r="K36" s="4">
        <v>13910011257600</v>
      </c>
      <c r="M36" s="4" t="s">
        <v>231</v>
      </c>
    </row>
    <row r="37" spans="1:13" ht="21" x14ac:dyDescent="0.25">
      <c r="A37" s="3" t="s">
        <v>93</v>
      </c>
      <c r="C37" s="4">
        <v>1995000</v>
      </c>
      <c r="E37" s="4">
        <v>1000000</v>
      </c>
      <c r="G37" s="4">
        <v>1000000</v>
      </c>
      <c r="I37" s="4" t="s">
        <v>19</v>
      </c>
      <c r="K37" s="4">
        <v>1995000000000</v>
      </c>
      <c r="M37" s="4" t="s">
        <v>231</v>
      </c>
    </row>
    <row r="38" spans="1:13" ht="21" x14ac:dyDescent="0.25">
      <c r="A38" s="3" t="s">
        <v>76</v>
      </c>
      <c r="C38" s="4">
        <v>1500000</v>
      </c>
      <c r="E38" s="4">
        <v>927400</v>
      </c>
      <c r="G38" s="4">
        <v>865990</v>
      </c>
      <c r="I38" s="4" t="s">
        <v>125</v>
      </c>
      <c r="K38" s="4">
        <v>1298985000000</v>
      </c>
      <c r="M38" s="4" t="s">
        <v>231</v>
      </c>
    </row>
    <row r="39" spans="1:13" ht="21" x14ac:dyDescent="0.25">
      <c r="A39" s="3" t="s">
        <v>70</v>
      </c>
      <c r="C39" s="4">
        <v>2390000</v>
      </c>
      <c r="E39" s="4">
        <v>1000000</v>
      </c>
      <c r="G39" s="4">
        <v>1000000</v>
      </c>
      <c r="I39" s="4" t="s">
        <v>19</v>
      </c>
      <c r="K39" s="4">
        <v>2390000000000</v>
      </c>
      <c r="M39" s="4" t="s">
        <v>231</v>
      </c>
    </row>
    <row r="40" spans="1:13" ht="21" x14ac:dyDescent="0.25">
      <c r="A40" s="3" t="s">
        <v>79</v>
      </c>
      <c r="C40" s="4">
        <v>2400000</v>
      </c>
      <c r="E40" s="4">
        <v>1000000</v>
      </c>
      <c r="G40" s="4">
        <v>1000000</v>
      </c>
      <c r="I40" s="4" t="s">
        <v>19</v>
      </c>
      <c r="K40" s="4">
        <v>2400000000000</v>
      </c>
      <c r="M40" s="4" t="s">
        <v>231</v>
      </c>
    </row>
    <row r="41" spans="1:13" ht="24.75" thickBot="1" x14ac:dyDescent="0.3">
      <c r="K41" s="18">
        <f>SUM(K8:K40)</f>
        <v>74923360290658</v>
      </c>
    </row>
    <row r="42" spans="1:13" ht="19.5" thickTop="1" x14ac:dyDescent="0.25"/>
  </sheetData>
  <mergeCells count="11">
    <mergeCell ref="K7"/>
    <mergeCell ref="M7"/>
    <mergeCell ref="C6:M6"/>
    <mergeCell ref="A2:M2"/>
    <mergeCell ref="A3:M3"/>
    <mergeCell ref="A4:M4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2:K91"/>
  <sheetViews>
    <sheetView rightToLeft="1" workbookViewId="0">
      <selection activeCell="G14" sqref="G14"/>
    </sheetView>
  </sheetViews>
  <sheetFormatPr defaultRowHeight="18.75" x14ac:dyDescent="0.25"/>
  <cols>
    <col min="1" max="1" width="26.5703125" style="4" bestFit="1" customWidth="1"/>
    <col min="2" max="2" width="1" style="4" customWidth="1"/>
    <col min="3" max="3" width="24" style="4" customWidth="1"/>
    <col min="4" max="4" width="1" style="4" customWidth="1"/>
    <col min="5" max="5" width="24" style="4" customWidth="1"/>
    <col min="6" max="6" width="1" style="4" customWidth="1"/>
    <col min="7" max="7" width="24" style="4" customWidth="1"/>
    <col min="8" max="8" width="1" style="4" customWidth="1"/>
    <col min="9" max="9" width="24" style="4" customWidth="1"/>
    <col min="10" max="10" width="1" style="4" customWidth="1"/>
    <col min="11" max="11" width="25" style="5" customWidth="1"/>
    <col min="12" max="12" width="1" style="4" customWidth="1"/>
    <col min="13" max="13" width="9.140625" style="4" customWidth="1"/>
    <col min="14" max="16384" width="9.140625" style="4"/>
  </cols>
  <sheetData>
    <row r="2" spans="1:11" ht="26.25" x14ac:dyDescent="0.25">
      <c r="A2" s="28" t="s">
        <v>0</v>
      </c>
      <c r="B2" s="28" t="s">
        <v>0</v>
      </c>
      <c r="C2" s="28" t="s">
        <v>0</v>
      </c>
      <c r="D2" s="28" t="s">
        <v>0</v>
      </c>
      <c r="E2" s="28" t="s">
        <v>0</v>
      </c>
      <c r="F2" s="28" t="s">
        <v>0</v>
      </c>
      <c r="G2" s="28" t="s">
        <v>0</v>
      </c>
      <c r="H2" s="28" t="s">
        <v>0</v>
      </c>
      <c r="I2" s="28" t="s">
        <v>0</v>
      </c>
      <c r="J2" s="28" t="s">
        <v>0</v>
      </c>
      <c r="K2" s="28" t="s">
        <v>0</v>
      </c>
    </row>
    <row r="3" spans="1:11" ht="26.25" x14ac:dyDescent="0.25">
      <c r="A3" s="28" t="s">
        <v>1</v>
      </c>
      <c r="B3" s="28" t="s">
        <v>1</v>
      </c>
      <c r="C3" s="28" t="s">
        <v>1</v>
      </c>
      <c r="D3" s="28" t="s">
        <v>1</v>
      </c>
      <c r="E3" s="28" t="s">
        <v>1</v>
      </c>
      <c r="F3" s="28" t="s">
        <v>1</v>
      </c>
      <c r="G3" s="28" t="s">
        <v>1</v>
      </c>
      <c r="H3" s="28" t="s">
        <v>1</v>
      </c>
      <c r="I3" s="28" t="s">
        <v>1</v>
      </c>
      <c r="J3" s="28" t="s">
        <v>1</v>
      </c>
      <c r="K3" s="28" t="s">
        <v>1</v>
      </c>
    </row>
    <row r="4" spans="1:11" ht="26.25" x14ac:dyDescent="0.25">
      <c r="A4" s="28" t="s">
        <v>2</v>
      </c>
      <c r="B4" s="28" t="s">
        <v>2</v>
      </c>
      <c r="C4" s="28" t="s">
        <v>2</v>
      </c>
      <c r="D4" s="28" t="s">
        <v>2</v>
      </c>
      <c r="E4" s="28" t="s">
        <v>2</v>
      </c>
      <c r="F4" s="28" t="s">
        <v>2</v>
      </c>
      <c r="G4" s="28" t="s">
        <v>2</v>
      </c>
      <c r="H4" s="28" t="s">
        <v>2</v>
      </c>
      <c r="I4" s="28" t="s">
        <v>2</v>
      </c>
      <c r="J4" s="28" t="s">
        <v>2</v>
      </c>
      <c r="K4" s="28" t="s">
        <v>2</v>
      </c>
    </row>
    <row r="6" spans="1:11" ht="27" thickBot="1" x14ac:dyDescent="0.3">
      <c r="A6" s="26" t="s">
        <v>127</v>
      </c>
      <c r="C6" s="26" t="s">
        <v>4</v>
      </c>
      <c r="E6" s="26" t="s">
        <v>5</v>
      </c>
      <c r="F6" s="26" t="s">
        <v>5</v>
      </c>
      <c r="G6" s="26" t="s">
        <v>5</v>
      </c>
      <c r="I6" s="26" t="s">
        <v>6</v>
      </c>
      <c r="J6" s="26" t="s">
        <v>6</v>
      </c>
      <c r="K6" s="26" t="s">
        <v>6</v>
      </c>
    </row>
    <row r="7" spans="1:11" ht="27" thickBot="1" x14ac:dyDescent="0.3">
      <c r="A7" s="26" t="s">
        <v>127</v>
      </c>
      <c r="C7" s="26" t="s">
        <v>128</v>
      </c>
      <c r="E7" s="26" t="s">
        <v>129</v>
      </c>
      <c r="G7" s="26" t="s">
        <v>130</v>
      </c>
      <c r="I7" s="26" t="s">
        <v>128</v>
      </c>
      <c r="K7" s="27" t="s">
        <v>126</v>
      </c>
    </row>
    <row r="8" spans="1:11" ht="21" x14ac:dyDescent="0.25">
      <c r="A8" s="3" t="s">
        <v>131</v>
      </c>
      <c r="C8" s="4">
        <v>3216602</v>
      </c>
      <c r="E8" s="4">
        <v>28119022751981</v>
      </c>
      <c r="G8" s="4">
        <v>28119020425000</v>
      </c>
      <c r="I8" s="4">
        <v>5543583</v>
      </c>
      <c r="K8" s="5">
        <v>2.4856213967622433E-8</v>
      </c>
    </row>
    <row r="9" spans="1:11" ht="21" x14ac:dyDescent="0.25">
      <c r="A9" s="3" t="s">
        <v>132</v>
      </c>
      <c r="C9" s="4">
        <v>1349027117298</v>
      </c>
      <c r="E9" s="4">
        <v>69390332028870</v>
      </c>
      <c r="G9" s="4">
        <v>70733281081900</v>
      </c>
      <c r="I9" s="4">
        <v>6078064268</v>
      </c>
      <c r="K9" s="5">
        <v>2.7252711099368119E-5</v>
      </c>
    </row>
    <row r="10" spans="1:11" ht="21" x14ac:dyDescent="0.25">
      <c r="A10" s="3" t="s">
        <v>133</v>
      </c>
      <c r="C10" s="4">
        <v>11120892</v>
      </c>
      <c r="E10" s="4">
        <v>7809883611948</v>
      </c>
      <c r="G10" s="4">
        <v>7804072250000</v>
      </c>
      <c r="I10" s="4">
        <v>5822482840</v>
      </c>
      <c r="K10" s="5">
        <v>2.6106739863703662E-5</v>
      </c>
    </row>
    <row r="11" spans="1:11" ht="21" x14ac:dyDescent="0.25">
      <c r="A11" s="3" t="s">
        <v>131</v>
      </c>
      <c r="C11" s="4">
        <v>270000</v>
      </c>
      <c r="E11" s="4">
        <v>0</v>
      </c>
      <c r="G11" s="4">
        <v>27500</v>
      </c>
      <c r="I11" s="4">
        <v>242500</v>
      </c>
      <c r="K11" s="5">
        <v>1.0873169730025582E-9</v>
      </c>
    </row>
    <row r="12" spans="1:11" ht="21" x14ac:dyDescent="0.25">
      <c r="A12" s="3" t="s">
        <v>134</v>
      </c>
      <c r="C12" s="4">
        <v>10539224</v>
      </c>
      <c r="E12" s="4">
        <v>19218267814437</v>
      </c>
      <c r="G12" s="4">
        <v>19218270710000</v>
      </c>
      <c r="I12" s="4">
        <v>7643661</v>
      </c>
      <c r="K12" s="5">
        <v>3.4272504499701885E-8</v>
      </c>
    </row>
    <row r="13" spans="1:11" ht="21" x14ac:dyDescent="0.25">
      <c r="A13" s="3" t="s">
        <v>135</v>
      </c>
      <c r="C13" s="4">
        <v>281784493635</v>
      </c>
      <c r="E13" s="4">
        <v>13158011598542</v>
      </c>
      <c r="G13" s="4">
        <v>13143612820600</v>
      </c>
      <c r="I13" s="4">
        <v>296183271577</v>
      </c>
      <c r="K13" s="5">
        <v>1.3280210239385495E-3</v>
      </c>
    </row>
    <row r="14" spans="1:11" ht="21" x14ac:dyDescent="0.25">
      <c r="A14" s="3" t="s">
        <v>136</v>
      </c>
      <c r="C14" s="4">
        <v>3122514</v>
      </c>
      <c r="E14" s="4">
        <v>0</v>
      </c>
      <c r="G14" s="4">
        <v>3122514</v>
      </c>
      <c r="I14" s="4">
        <v>0</v>
      </c>
      <c r="K14" s="5">
        <v>0</v>
      </c>
    </row>
    <row r="15" spans="1:11" ht="21" x14ac:dyDescent="0.25">
      <c r="A15" s="3" t="s">
        <v>137</v>
      </c>
      <c r="C15" s="4">
        <v>1532213</v>
      </c>
      <c r="E15" s="4">
        <v>2355451101239</v>
      </c>
      <c r="G15" s="4">
        <v>2355448328658</v>
      </c>
      <c r="I15" s="4">
        <v>4304794</v>
      </c>
      <c r="K15" s="5">
        <v>1.9301754975173502E-8</v>
      </c>
    </row>
    <row r="16" spans="1:11" ht="21" x14ac:dyDescent="0.25">
      <c r="A16" s="3" t="s">
        <v>138</v>
      </c>
      <c r="C16" s="4">
        <v>824554</v>
      </c>
      <c r="E16" s="4">
        <v>18705039048637</v>
      </c>
      <c r="G16" s="4">
        <v>18705036875000</v>
      </c>
      <c r="I16" s="4">
        <v>2998191</v>
      </c>
      <c r="K16" s="5">
        <v>1.3443232835478403E-8</v>
      </c>
    </row>
    <row r="17" spans="1:11" ht="21" x14ac:dyDescent="0.25">
      <c r="A17" s="3" t="s">
        <v>139</v>
      </c>
      <c r="C17" s="4">
        <v>2000000000000</v>
      </c>
      <c r="E17" s="4">
        <v>0</v>
      </c>
      <c r="G17" s="4">
        <v>2000000000000</v>
      </c>
      <c r="I17" s="4">
        <v>0</v>
      </c>
      <c r="K17" s="5">
        <v>0</v>
      </c>
    </row>
    <row r="18" spans="1:11" ht="21" x14ac:dyDescent="0.25">
      <c r="A18" s="3" t="s">
        <v>140</v>
      </c>
      <c r="C18" s="4">
        <v>430000</v>
      </c>
      <c r="E18" s="4">
        <v>0</v>
      </c>
      <c r="G18" s="4">
        <v>0</v>
      </c>
      <c r="I18" s="4">
        <v>430000</v>
      </c>
      <c r="K18" s="5">
        <v>1.9280259727468042E-9</v>
      </c>
    </row>
    <row r="19" spans="1:11" ht="21" x14ac:dyDescent="0.25">
      <c r="A19" s="3" t="s">
        <v>131</v>
      </c>
      <c r="C19" s="4">
        <v>1000000000000</v>
      </c>
      <c r="E19" s="4">
        <v>0</v>
      </c>
      <c r="G19" s="4">
        <v>1000000000000</v>
      </c>
      <c r="I19" s="4">
        <v>0</v>
      </c>
      <c r="K19" s="5">
        <v>0</v>
      </c>
    </row>
    <row r="20" spans="1:11" ht="21" x14ac:dyDescent="0.25">
      <c r="A20" s="3" t="s">
        <v>131</v>
      </c>
      <c r="C20" s="4">
        <v>1900000000000</v>
      </c>
      <c r="E20" s="4">
        <v>0</v>
      </c>
      <c r="G20" s="4">
        <v>1900000000000</v>
      </c>
      <c r="I20" s="4">
        <v>0</v>
      </c>
      <c r="K20" s="5">
        <v>0</v>
      </c>
    </row>
    <row r="21" spans="1:11" ht="21" x14ac:dyDescent="0.25">
      <c r="A21" s="3" t="s">
        <v>131</v>
      </c>
      <c r="C21" s="4">
        <v>235000000000</v>
      </c>
      <c r="E21" s="4">
        <v>0</v>
      </c>
      <c r="G21" s="4">
        <v>235000000000</v>
      </c>
      <c r="I21" s="4">
        <v>0</v>
      </c>
      <c r="K21" s="5">
        <v>0</v>
      </c>
    </row>
    <row r="22" spans="1:11" ht="21" x14ac:dyDescent="0.25">
      <c r="A22" s="3" t="s">
        <v>136</v>
      </c>
      <c r="C22" s="4">
        <v>8417976</v>
      </c>
      <c r="E22" s="4">
        <v>35597</v>
      </c>
      <c r="G22" s="4">
        <v>8453573</v>
      </c>
      <c r="I22" s="4">
        <v>0</v>
      </c>
      <c r="K22" s="5">
        <v>0</v>
      </c>
    </row>
    <row r="23" spans="1:11" ht="21" x14ac:dyDescent="0.25">
      <c r="A23" s="3" t="s">
        <v>131</v>
      </c>
      <c r="C23" s="4">
        <v>3000000000000</v>
      </c>
      <c r="E23" s="4">
        <v>0</v>
      </c>
      <c r="G23" s="4">
        <v>3000000000000</v>
      </c>
      <c r="I23" s="4">
        <v>0</v>
      </c>
      <c r="K23" s="5">
        <v>0</v>
      </c>
    </row>
    <row r="24" spans="1:11" ht="21" x14ac:dyDescent="0.25">
      <c r="A24" s="3" t="s">
        <v>131</v>
      </c>
      <c r="C24" s="4">
        <v>1200000000000</v>
      </c>
      <c r="E24" s="4">
        <v>0</v>
      </c>
      <c r="G24" s="4">
        <v>1200000000000</v>
      </c>
      <c r="I24" s="4">
        <v>0</v>
      </c>
      <c r="K24" s="5">
        <v>0</v>
      </c>
    </row>
    <row r="25" spans="1:11" ht="21" x14ac:dyDescent="0.25">
      <c r="A25" s="3" t="s">
        <v>141</v>
      </c>
      <c r="C25" s="4">
        <v>1000000000000</v>
      </c>
      <c r="E25" s="4">
        <v>0</v>
      </c>
      <c r="G25" s="4">
        <v>1000000000000</v>
      </c>
      <c r="I25" s="4">
        <v>0</v>
      </c>
      <c r="K25" s="5">
        <v>0</v>
      </c>
    </row>
    <row r="26" spans="1:11" ht="21" x14ac:dyDescent="0.25">
      <c r="A26" s="3" t="s">
        <v>131</v>
      </c>
      <c r="C26" s="4">
        <v>2000000000000</v>
      </c>
      <c r="E26" s="4">
        <v>0</v>
      </c>
      <c r="G26" s="4">
        <v>2000000000000</v>
      </c>
      <c r="I26" s="4">
        <v>0</v>
      </c>
      <c r="K26" s="5">
        <v>0</v>
      </c>
    </row>
    <row r="27" spans="1:11" ht="21" x14ac:dyDescent="0.25">
      <c r="A27" s="3" t="s">
        <v>133</v>
      </c>
      <c r="C27" s="4">
        <v>1000000000000</v>
      </c>
      <c r="E27" s="4">
        <v>0</v>
      </c>
      <c r="G27" s="4">
        <v>1000000000000</v>
      </c>
      <c r="I27" s="4">
        <v>0</v>
      </c>
      <c r="K27" s="5">
        <v>0</v>
      </c>
    </row>
    <row r="28" spans="1:11" ht="21" x14ac:dyDescent="0.25">
      <c r="A28" s="3" t="s">
        <v>131</v>
      </c>
      <c r="C28" s="4">
        <v>200000000000</v>
      </c>
      <c r="E28" s="4">
        <v>0</v>
      </c>
      <c r="G28" s="4">
        <v>200000000000</v>
      </c>
      <c r="I28" s="4">
        <v>0</v>
      </c>
      <c r="K28" s="5">
        <v>0</v>
      </c>
    </row>
    <row r="29" spans="1:11" ht="21" x14ac:dyDescent="0.25">
      <c r="A29" s="3" t="s">
        <v>138</v>
      </c>
      <c r="C29" s="4">
        <v>1300000000000</v>
      </c>
      <c r="E29" s="4">
        <v>0</v>
      </c>
      <c r="G29" s="4">
        <v>0</v>
      </c>
      <c r="I29" s="4">
        <v>1300000000000</v>
      </c>
      <c r="K29" s="5">
        <v>5.8289157315601055E-3</v>
      </c>
    </row>
    <row r="30" spans="1:11" ht="21" x14ac:dyDescent="0.25">
      <c r="A30" s="3" t="s">
        <v>142</v>
      </c>
      <c r="C30" s="4">
        <v>500000000000</v>
      </c>
      <c r="E30" s="4">
        <v>0</v>
      </c>
      <c r="G30" s="4">
        <v>0</v>
      </c>
      <c r="I30" s="4">
        <v>500000000000</v>
      </c>
      <c r="K30" s="5">
        <v>2.2418906659846557E-3</v>
      </c>
    </row>
    <row r="31" spans="1:11" ht="21" x14ac:dyDescent="0.25">
      <c r="A31" s="3" t="s">
        <v>131</v>
      </c>
      <c r="C31" s="4">
        <v>600000000000</v>
      </c>
      <c r="E31" s="4">
        <v>0</v>
      </c>
      <c r="G31" s="4">
        <v>600000000000</v>
      </c>
      <c r="I31" s="4">
        <v>0</v>
      </c>
      <c r="K31" s="5">
        <v>0</v>
      </c>
    </row>
    <row r="32" spans="1:11" ht="21" x14ac:dyDescent="0.25">
      <c r="A32" s="3" t="s">
        <v>143</v>
      </c>
      <c r="C32" s="4">
        <v>2250000000000</v>
      </c>
      <c r="E32" s="4">
        <v>0</v>
      </c>
      <c r="G32" s="4">
        <v>0</v>
      </c>
      <c r="I32" s="4">
        <v>2250000000000</v>
      </c>
      <c r="K32" s="5">
        <v>1.0088507996930951E-2</v>
      </c>
    </row>
    <row r="33" spans="1:11" ht="21" x14ac:dyDescent="0.25">
      <c r="A33" s="3" t="s">
        <v>144</v>
      </c>
      <c r="C33" s="4">
        <v>8000000000000</v>
      </c>
      <c r="E33" s="4">
        <v>0</v>
      </c>
      <c r="G33" s="4">
        <v>5600000000000</v>
      </c>
      <c r="I33" s="4">
        <v>2400000000000</v>
      </c>
      <c r="K33" s="5">
        <v>1.0761075196726349E-2</v>
      </c>
    </row>
    <row r="34" spans="1:11" ht="21" x14ac:dyDescent="0.25">
      <c r="A34" s="3" t="s">
        <v>144</v>
      </c>
      <c r="C34" s="4">
        <v>8450000000000</v>
      </c>
      <c r="E34" s="4">
        <v>0</v>
      </c>
      <c r="G34" s="4">
        <v>0</v>
      </c>
      <c r="I34" s="4">
        <v>8450000000000</v>
      </c>
      <c r="K34" s="5">
        <v>3.7887952255140682E-2</v>
      </c>
    </row>
    <row r="35" spans="1:11" ht="21" x14ac:dyDescent="0.25">
      <c r="A35" s="3" t="s">
        <v>145</v>
      </c>
      <c r="C35" s="4">
        <v>650000000000</v>
      </c>
      <c r="E35" s="4">
        <v>0</v>
      </c>
      <c r="G35" s="4">
        <v>0</v>
      </c>
      <c r="I35" s="4">
        <v>650000000000</v>
      </c>
      <c r="K35" s="5">
        <v>2.9144578657800528E-3</v>
      </c>
    </row>
    <row r="36" spans="1:11" ht="21" x14ac:dyDescent="0.25">
      <c r="A36" s="3" t="s">
        <v>131</v>
      </c>
      <c r="C36" s="4">
        <v>380000000000</v>
      </c>
      <c r="E36" s="4">
        <v>0</v>
      </c>
      <c r="G36" s="4">
        <v>380000000000</v>
      </c>
      <c r="I36" s="4">
        <v>0</v>
      </c>
      <c r="K36" s="5">
        <v>0</v>
      </c>
    </row>
    <row r="37" spans="1:11" ht="21" x14ac:dyDescent="0.25">
      <c r="A37" s="3" t="s">
        <v>145</v>
      </c>
      <c r="C37" s="4">
        <v>8000000000000</v>
      </c>
      <c r="E37" s="4">
        <v>0</v>
      </c>
      <c r="G37" s="4">
        <v>8000000000000</v>
      </c>
      <c r="I37" s="4">
        <v>0</v>
      </c>
      <c r="K37" s="5">
        <v>0</v>
      </c>
    </row>
    <row r="38" spans="1:11" ht="21" x14ac:dyDescent="0.25">
      <c r="A38" s="3" t="s">
        <v>131</v>
      </c>
      <c r="C38" s="4">
        <v>700000000000</v>
      </c>
      <c r="E38" s="4">
        <v>0</v>
      </c>
      <c r="G38" s="4">
        <v>700000000000</v>
      </c>
      <c r="I38" s="4">
        <v>0</v>
      </c>
      <c r="K38" s="5">
        <v>0</v>
      </c>
    </row>
    <row r="39" spans="1:11" ht="21" x14ac:dyDescent="0.25">
      <c r="A39" s="3" t="s">
        <v>146</v>
      </c>
      <c r="C39" s="4">
        <v>18122352</v>
      </c>
      <c r="E39" s="4">
        <v>76957</v>
      </c>
      <c r="G39" s="4">
        <v>0</v>
      </c>
      <c r="I39" s="4">
        <v>18199309</v>
      </c>
      <c r="K39" s="5">
        <v>8.1601721948941081E-8</v>
      </c>
    </row>
    <row r="40" spans="1:11" ht="21" x14ac:dyDescent="0.25">
      <c r="A40" s="3" t="s">
        <v>131</v>
      </c>
      <c r="C40" s="4">
        <v>200000000000</v>
      </c>
      <c r="E40" s="4">
        <v>0</v>
      </c>
      <c r="G40" s="4">
        <v>200000000000</v>
      </c>
      <c r="I40" s="4">
        <v>0</v>
      </c>
      <c r="K40" s="5">
        <v>0</v>
      </c>
    </row>
    <row r="41" spans="1:11" ht="21" x14ac:dyDescent="0.25">
      <c r="A41" s="3" t="s">
        <v>131</v>
      </c>
      <c r="C41" s="4">
        <v>350000000000</v>
      </c>
      <c r="E41" s="4">
        <v>0</v>
      </c>
      <c r="G41" s="4">
        <v>350000000000</v>
      </c>
      <c r="I41" s="4">
        <v>0</v>
      </c>
      <c r="K41" s="5">
        <v>0</v>
      </c>
    </row>
    <row r="42" spans="1:11" ht="21" x14ac:dyDescent="0.25">
      <c r="A42" s="3" t="s">
        <v>145</v>
      </c>
      <c r="C42" s="4">
        <v>700000000000</v>
      </c>
      <c r="E42" s="4">
        <v>0</v>
      </c>
      <c r="G42" s="4">
        <v>0</v>
      </c>
      <c r="I42" s="4">
        <v>700000000000</v>
      </c>
      <c r="K42" s="5">
        <v>3.1386469323785183E-3</v>
      </c>
    </row>
    <row r="43" spans="1:11" ht="21" x14ac:dyDescent="0.25">
      <c r="A43" s="3" t="s">
        <v>131</v>
      </c>
      <c r="C43" s="4">
        <v>900000000000</v>
      </c>
      <c r="E43" s="4">
        <v>0</v>
      </c>
      <c r="G43" s="4">
        <v>900000000000</v>
      </c>
      <c r="I43" s="4">
        <v>0</v>
      </c>
      <c r="K43" s="5">
        <v>0</v>
      </c>
    </row>
    <row r="44" spans="1:11" ht="21" x14ac:dyDescent="0.25">
      <c r="A44" s="3" t="s">
        <v>131</v>
      </c>
      <c r="C44" s="4">
        <v>600000000000</v>
      </c>
      <c r="E44" s="4">
        <v>0</v>
      </c>
      <c r="G44" s="4">
        <v>600000000000</v>
      </c>
      <c r="I44" s="4">
        <v>0</v>
      </c>
      <c r="K44" s="5">
        <v>0</v>
      </c>
    </row>
    <row r="45" spans="1:11" ht="21" x14ac:dyDescent="0.25">
      <c r="A45" s="3" t="s">
        <v>131</v>
      </c>
      <c r="C45" s="4">
        <v>1450000000000</v>
      </c>
      <c r="E45" s="4">
        <v>0</v>
      </c>
      <c r="G45" s="4">
        <v>1450000000000</v>
      </c>
      <c r="I45" s="4">
        <v>0</v>
      </c>
      <c r="K45" s="5">
        <v>0</v>
      </c>
    </row>
    <row r="46" spans="1:11" ht="21" x14ac:dyDescent="0.25">
      <c r="A46" s="3" t="s">
        <v>131</v>
      </c>
      <c r="C46" s="4">
        <v>250000000000</v>
      </c>
      <c r="E46" s="4">
        <v>0</v>
      </c>
      <c r="G46" s="4">
        <v>250000000000</v>
      </c>
      <c r="I46" s="4">
        <v>0</v>
      </c>
      <c r="K46" s="5">
        <v>0</v>
      </c>
    </row>
    <row r="47" spans="1:11" ht="21" x14ac:dyDescent="0.25">
      <c r="A47" s="3" t="s">
        <v>131</v>
      </c>
      <c r="C47" s="4">
        <v>2300000000000</v>
      </c>
      <c r="E47" s="4">
        <v>0</v>
      </c>
      <c r="G47" s="4">
        <v>2300000000000</v>
      </c>
      <c r="I47" s="4">
        <v>0</v>
      </c>
      <c r="K47" s="5">
        <v>0</v>
      </c>
    </row>
    <row r="48" spans="1:11" ht="21" x14ac:dyDescent="0.25">
      <c r="A48" s="3" t="s">
        <v>138</v>
      </c>
      <c r="C48" s="4">
        <v>400000000000</v>
      </c>
      <c r="E48" s="4">
        <v>0</v>
      </c>
      <c r="G48" s="4">
        <v>400000000000</v>
      </c>
      <c r="I48" s="4">
        <v>0</v>
      </c>
      <c r="K48" s="5">
        <v>0</v>
      </c>
    </row>
    <row r="49" spans="1:11" ht="21" x14ac:dyDescent="0.25">
      <c r="A49" s="3" t="s">
        <v>137</v>
      </c>
      <c r="C49" s="4">
        <v>1000000000000</v>
      </c>
      <c r="E49" s="4">
        <v>0</v>
      </c>
      <c r="G49" s="4">
        <v>1000000000000</v>
      </c>
      <c r="I49" s="4">
        <v>0</v>
      </c>
      <c r="K49" s="5">
        <v>0</v>
      </c>
    </row>
    <row r="50" spans="1:11" ht="21" x14ac:dyDescent="0.25">
      <c r="A50" s="3" t="s">
        <v>143</v>
      </c>
      <c r="C50" s="4">
        <v>400000000000</v>
      </c>
      <c r="E50" s="4">
        <v>0</v>
      </c>
      <c r="G50" s="4">
        <v>0</v>
      </c>
      <c r="I50" s="4">
        <v>400000000000</v>
      </c>
      <c r="K50" s="5">
        <v>1.7935125327877247E-3</v>
      </c>
    </row>
    <row r="51" spans="1:11" ht="21" x14ac:dyDescent="0.25">
      <c r="A51" s="3" t="s">
        <v>147</v>
      </c>
      <c r="C51" s="4">
        <v>2500000000000</v>
      </c>
      <c r="E51" s="4">
        <v>0</v>
      </c>
      <c r="G51" s="4">
        <v>400000000000</v>
      </c>
      <c r="I51" s="4">
        <v>2100000000000</v>
      </c>
      <c r="K51" s="5">
        <v>9.4159407971355549E-3</v>
      </c>
    </row>
    <row r="52" spans="1:11" ht="21" x14ac:dyDescent="0.25">
      <c r="A52" s="3" t="s">
        <v>148</v>
      </c>
      <c r="C52" s="4">
        <v>17000000000000</v>
      </c>
      <c r="E52" s="4">
        <v>0</v>
      </c>
      <c r="G52" s="4">
        <v>8500000000000</v>
      </c>
      <c r="I52" s="4">
        <v>8500000000000</v>
      </c>
      <c r="K52" s="5">
        <v>3.8112141321739151E-2</v>
      </c>
    </row>
    <row r="53" spans="1:11" ht="21" x14ac:dyDescent="0.25">
      <c r="A53" s="3" t="s">
        <v>147</v>
      </c>
      <c r="C53" s="4">
        <v>1800000000000</v>
      </c>
      <c r="E53" s="4">
        <v>0</v>
      </c>
      <c r="G53" s="4">
        <v>0</v>
      </c>
      <c r="I53" s="4">
        <v>1800000000000</v>
      </c>
      <c r="K53" s="5">
        <v>8.0708063975447608E-3</v>
      </c>
    </row>
    <row r="54" spans="1:11" ht="21" x14ac:dyDescent="0.25">
      <c r="A54" s="3" t="s">
        <v>147</v>
      </c>
      <c r="C54" s="4">
        <v>1900000000000</v>
      </c>
      <c r="E54" s="4">
        <v>0</v>
      </c>
      <c r="G54" s="4">
        <v>0</v>
      </c>
      <c r="I54" s="4">
        <v>1900000000000</v>
      </c>
      <c r="K54" s="5">
        <v>8.5191845307416927E-3</v>
      </c>
    </row>
    <row r="55" spans="1:11" ht="21" x14ac:dyDescent="0.25">
      <c r="A55" s="3" t="s">
        <v>138</v>
      </c>
      <c r="C55" s="4">
        <v>1000000000000</v>
      </c>
      <c r="E55" s="4">
        <v>0</v>
      </c>
      <c r="G55" s="4">
        <v>0</v>
      </c>
      <c r="I55" s="4">
        <v>1000000000000</v>
      </c>
      <c r="K55" s="5">
        <v>4.4837813319693115E-3</v>
      </c>
    </row>
    <row r="56" spans="1:11" ht="21" x14ac:dyDescent="0.25">
      <c r="A56" s="3" t="s">
        <v>147</v>
      </c>
      <c r="C56" s="4">
        <v>1750000000000</v>
      </c>
      <c r="E56" s="4">
        <v>0</v>
      </c>
      <c r="G56" s="4">
        <v>0</v>
      </c>
      <c r="I56" s="4">
        <v>1750000000000</v>
      </c>
      <c r="K56" s="5">
        <v>7.8466173309462948E-3</v>
      </c>
    </row>
    <row r="57" spans="1:11" ht="21" x14ac:dyDescent="0.25">
      <c r="A57" s="3" t="s">
        <v>149</v>
      </c>
      <c r="C57" s="4">
        <v>3000000000000</v>
      </c>
      <c r="E57" s="4">
        <v>0</v>
      </c>
      <c r="G57" s="4">
        <v>0</v>
      </c>
      <c r="I57" s="4">
        <v>3000000000000</v>
      </c>
      <c r="K57" s="5">
        <v>1.3451343995907935E-2</v>
      </c>
    </row>
    <row r="58" spans="1:11" ht="21" x14ac:dyDescent="0.25">
      <c r="A58" s="3" t="s">
        <v>147</v>
      </c>
      <c r="C58" s="4">
        <v>1600000000000</v>
      </c>
      <c r="E58" s="4">
        <v>0</v>
      </c>
      <c r="G58" s="4">
        <v>0</v>
      </c>
      <c r="I58" s="4">
        <v>1600000000000</v>
      </c>
      <c r="K58" s="5">
        <v>7.1740501311508987E-3</v>
      </c>
    </row>
    <row r="59" spans="1:11" ht="21" x14ac:dyDescent="0.25">
      <c r="A59" s="3" t="s">
        <v>135</v>
      </c>
      <c r="C59" s="4">
        <v>3100000000000</v>
      </c>
      <c r="E59" s="4">
        <v>0</v>
      </c>
      <c r="G59" s="4">
        <v>0</v>
      </c>
      <c r="I59" s="4">
        <v>3100000000000</v>
      </c>
      <c r="K59" s="5">
        <v>1.3899722129104867E-2</v>
      </c>
    </row>
    <row r="60" spans="1:11" ht="21" x14ac:dyDescent="0.25">
      <c r="A60" s="3" t="s">
        <v>150</v>
      </c>
      <c r="C60" s="4">
        <v>1200000000000</v>
      </c>
      <c r="E60" s="4">
        <v>0</v>
      </c>
      <c r="G60" s="4">
        <v>0</v>
      </c>
      <c r="I60" s="4">
        <v>1200000000000</v>
      </c>
      <c r="K60" s="5">
        <v>5.3805375983631745E-3</v>
      </c>
    </row>
    <row r="61" spans="1:11" ht="21" x14ac:dyDescent="0.25">
      <c r="A61" s="3" t="s">
        <v>137</v>
      </c>
      <c r="C61" s="4">
        <v>1000000000000</v>
      </c>
      <c r="E61" s="4">
        <v>0</v>
      </c>
      <c r="G61" s="4">
        <v>0</v>
      </c>
      <c r="I61" s="4">
        <v>1000000000000</v>
      </c>
      <c r="K61" s="5">
        <v>4.4837813319693115E-3</v>
      </c>
    </row>
    <row r="62" spans="1:11" ht="21" x14ac:dyDescent="0.25">
      <c r="A62" s="3" t="s">
        <v>135</v>
      </c>
      <c r="C62" s="4">
        <v>2900000000000</v>
      </c>
      <c r="E62" s="4">
        <v>0</v>
      </c>
      <c r="G62" s="4">
        <v>0</v>
      </c>
      <c r="I62" s="4">
        <v>2900000000000</v>
      </c>
      <c r="K62" s="5">
        <v>1.3002965862711005E-2</v>
      </c>
    </row>
    <row r="63" spans="1:11" ht="21" x14ac:dyDescent="0.25">
      <c r="A63" s="3" t="s">
        <v>137</v>
      </c>
      <c r="C63" s="4">
        <v>630000000000</v>
      </c>
      <c r="E63" s="4">
        <v>0</v>
      </c>
      <c r="G63" s="4">
        <v>630000000000</v>
      </c>
      <c r="I63" s="4">
        <v>0</v>
      </c>
      <c r="K63" s="5">
        <v>0</v>
      </c>
    </row>
    <row r="64" spans="1:11" ht="21" x14ac:dyDescent="0.25">
      <c r="A64" s="3" t="s">
        <v>142</v>
      </c>
      <c r="C64" s="4">
        <v>1000000000000</v>
      </c>
      <c r="E64" s="4">
        <v>0</v>
      </c>
      <c r="G64" s="4">
        <v>0</v>
      </c>
      <c r="I64" s="4">
        <v>1000000000000</v>
      </c>
      <c r="K64" s="5">
        <v>4.4837813319693115E-3</v>
      </c>
    </row>
    <row r="65" spans="1:11" ht="21" x14ac:dyDescent="0.25">
      <c r="A65" s="3" t="s">
        <v>135</v>
      </c>
      <c r="C65" s="4">
        <v>2000000000000</v>
      </c>
      <c r="E65" s="4">
        <v>0</v>
      </c>
      <c r="G65" s="4">
        <v>0</v>
      </c>
      <c r="I65" s="4">
        <v>2000000000000</v>
      </c>
      <c r="K65" s="5">
        <v>8.9675626639386229E-3</v>
      </c>
    </row>
    <row r="66" spans="1:11" ht="21" x14ac:dyDescent="0.25">
      <c r="A66" s="3" t="s">
        <v>131</v>
      </c>
      <c r="C66" s="4">
        <v>350000000000</v>
      </c>
      <c r="E66" s="4">
        <v>0</v>
      </c>
      <c r="G66" s="4">
        <v>350000000000</v>
      </c>
      <c r="I66" s="4">
        <v>0</v>
      </c>
      <c r="K66" s="5">
        <v>0</v>
      </c>
    </row>
    <row r="67" spans="1:11" ht="21" x14ac:dyDescent="0.25">
      <c r="A67" s="3" t="s">
        <v>131</v>
      </c>
      <c r="C67" s="4">
        <v>2200000000000</v>
      </c>
      <c r="E67" s="4">
        <v>0</v>
      </c>
      <c r="G67" s="4">
        <v>2200000000000</v>
      </c>
      <c r="I67" s="4">
        <v>0</v>
      </c>
      <c r="K67" s="5">
        <v>0</v>
      </c>
    </row>
    <row r="68" spans="1:11" ht="21" x14ac:dyDescent="0.25">
      <c r="A68" s="3" t="s">
        <v>151</v>
      </c>
      <c r="C68" s="4">
        <v>0</v>
      </c>
      <c r="E68" s="4">
        <v>1750000000000</v>
      </c>
      <c r="G68" s="4">
        <v>0</v>
      </c>
      <c r="I68" s="4">
        <v>1750000000000</v>
      </c>
      <c r="K68" s="5">
        <v>7.8466173309462948E-3</v>
      </c>
    </row>
    <row r="69" spans="1:11" ht="21" x14ac:dyDescent="0.25">
      <c r="A69" s="3" t="s">
        <v>152</v>
      </c>
      <c r="C69" s="4">
        <v>0</v>
      </c>
      <c r="E69" s="4">
        <v>650000000000</v>
      </c>
      <c r="G69" s="4">
        <v>0</v>
      </c>
      <c r="I69" s="4">
        <v>650000000000</v>
      </c>
      <c r="K69" s="5">
        <v>2.9144578657800528E-3</v>
      </c>
    </row>
    <row r="70" spans="1:11" ht="21" x14ac:dyDescent="0.25">
      <c r="A70" s="3" t="s">
        <v>143</v>
      </c>
      <c r="C70" s="4">
        <v>0</v>
      </c>
      <c r="E70" s="4">
        <v>3300000000000</v>
      </c>
      <c r="G70" s="4">
        <v>0</v>
      </c>
      <c r="I70" s="4">
        <v>3300000000000</v>
      </c>
      <c r="K70" s="5">
        <v>1.4796478395498729E-2</v>
      </c>
    </row>
    <row r="71" spans="1:11" ht="21" x14ac:dyDescent="0.25">
      <c r="A71" s="3" t="s">
        <v>134</v>
      </c>
      <c r="C71" s="4">
        <v>0</v>
      </c>
      <c r="E71" s="4">
        <v>1650000000000</v>
      </c>
      <c r="G71" s="4">
        <v>0</v>
      </c>
      <c r="I71" s="4">
        <v>1650000000000</v>
      </c>
      <c r="K71" s="5">
        <v>7.3982391977493647E-3</v>
      </c>
    </row>
    <row r="72" spans="1:11" ht="21" x14ac:dyDescent="0.25">
      <c r="A72" s="3" t="s">
        <v>149</v>
      </c>
      <c r="C72" s="4">
        <v>0</v>
      </c>
      <c r="E72" s="4">
        <v>1000000000000</v>
      </c>
      <c r="G72" s="4">
        <v>0</v>
      </c>
      <c r="I72" s="4">
        <v>1000000000000</v>
      </c>
      <c r="K72" s="5">
        <v>4.4837813319693115E-3</v>
      </c>
    </row>
    <row r="73" spans="1:11" ht="21" x14ac:dyDescent="0.25">
      <c r="A73" s="3" t="s">
        <v>135</v>
      </c>
      <c r="C73" s="4">
        <v>0</v>
      </c>
      <c r="E73" s="4">
        <v>1950000000000</v>
      </c>
      <c r="G73" s="4">
        <v>0</v>
      </c>
      <c r="I73" s="4">
        <v>1950000000000</v>
      </c>
      <c r="K73" s="5">
        <v>8.7433735973401587E-3</v>
      </c>
    </row>
    <row r="74" spans="1:11" ht="21" x14ac:dyDescent="0.25">
      <c r="A74" s="3" t="s">
        <v>153</v>
      </c>
      <c r="C74" s="4">
        <v>0</v>
      </c>
      <c r="E74" s="4">
        <v>2000000000000</v>
      </c>
      <c r="G74" s="4">
        <v>0</v>
      </c>
      <c r="I74" s="4">
        <v>2000000000000</v>
      </c>
      <c r="K74" s="5">
        <v>8.9675626639386229E-3</v>
      </c>
    </row>
    <row r="75" spans="1:11" ht="21" x14ac:dyDescent="0.25">
      <c r="A75" s="3" t="s">
        <v>153</v>
      </c>
      <c r="C75" s="4">
        <v>0</v>
      </c>
      <c r="E75" s="4">
        <v>2700000000000</v>
      </c>
      <c r="G75" s="4">
        <v>0</v>
      </c>
      <c r="I75" s="4">
        <v>2700000000000</v>
      </c>
      <c r="K75" s="5">
        <v>1.2106209596317141E-2</v>
      </c>
    </row>
    <row r="76" spans="1:11" ht="21" x14ac:dyDescent="0.25">
      <c r="A76" s="3" t="s">
        <v>135</v>
      </c>
      <c r="C76" s="4">
        <v>0</v>
      </c>
      <c r="E76" s="4">
        <v>1600000000000</v>
      </c>
      <c r="G76" s="4">
        <v>0</v>
      </c>
      <c r="I76" s="4">
        <v>1600000000000</v>
      </c>
      <c r="K76" s="5">
        <v>7.1740501311508987E-3</v>
      </c>
    </row>
    <row r="77" spans="1:11" ht="21" x14ac:dyDescent="0.25">
      <c r="A77" s="3" t="s">
        <v>135</v>
      </c>
      <c r="C77" s="4">
        <v>0</v>
      </c>
      <c r="E77" s="4">
        <v>1200000000000</v>
      </c>
      <c r="G77" s="4">
        <v>0</v>
      </c>
      <c r="I77" s="4">
        <v>1200000000000</v>
      </c>
      <c r="K77" s="5">
        <v>5.3805375983631745E-3</v>
      </c>
    </row>
    <row r="78" spans="1:11" ht="21" x14ac:dyDescent="0.25">
      <c r="A78" s="3" t="s">
        <v>150</v>
      </c>
      <c r="C78" s="4">
        <v>0</v>
      </c>
      <c r="E78" s="4">
        <v>1500000000000</v>
      </c>
      <c r="G78" s="4">
        <v>0</v>
      </c>
      <c r="I78" s="4">
        <v>1500000000000</v>
      </c>
      <c r="K78" s="5">
        <v>6.7256719979539676E-3</v>
      </c>
    </row>
    <row r="79" spans="1:11" ht="21" x14ac:dyDescent="0.25">
      <c r="A79" s="3" t="s">
        <v>138</v>
      </c>
      <c r="C79" s="4">
        <v>0</v>
      </c>
      <c r="E79" s="4">
        <v>2500000000000</v>
      </c>
      <c r="G79" s="4">
        <v>0</v>
      </c>
      <c r="I79" s="4">
        <v>2500000000000</v>
      </c>
      <c r="K79" s="5">
        <v>1.1209453329923279E-2</v>
      </c>
    </row>
    <row r="80" spans="1:11" ht="21" x14ac:dyDescent="0.25">
      <c r="A80" s="3" t="s">
        <v>154</v>
      </c>
      <c r="C80" s="4">
        <v>0</v>
      </c>
      <c r="E80" s="4">
        <v>2700000000000</v>
      </c>
      <c r="G80" s="4">
        <v>0</v>
      </c>
      <c r="I80" s="4">
        <v>2700000000000</v>
      </c>
      <c r="K80" s="5">
        <v>1.2106209596317141E-2</v>
      </c>
    </row>
    <row r="81" spans="1:11" ht="21" x14ac:dyDescent="0.25">
      <c r="A81" s="3" t="s">
        <v>155</v>
      </c>
      <c r="C81" s="4">
        <v>0</v>
      </c>
      <c r="E81" s="4">
        <v>1000000000000</v>
      </c>
      <c r="G81" s="4">
        <v>0</v>
      </c>
      <c r="I81" s="4">
        <v>1000000000000</v>
      </c>
      <c r="K81" s="5">
        <v>4.4837813319693115E-3</v>
      </c>
    </row>
    <row r="82" spans="1:11" ht="21" x14ac:dyDescent="0.25">
      <c r="A82" s="3" t="s">
        <v>131</v>
      </c>
      <c r="C82" s="4">
        <v>0</v>
      </c>
      <c r="E82" s="4">
        <v>3900000000000</v>
      </c>
      <c r="G82" s="4">
        <v>0</v>
      </c>
      <c r="I82" s="4">
        <v>3900000000000</v>
      </c>
      <c r="K82" s="5">
        <v>1.7486747194680317E-2</v>
      </c>
    </row>
    <row r="83" spans="1:11" ht="21" x14ac:dyDescent="0.25">
      <c r="A83" s="3" t="s">
        <v>131</v>
      </c>
      <c r="C83" s="4">
        <v>0</v>
      </c>
      <c r="E83" s="4">
        <v>300000000000</v>
      </c>
      <c r="G83" s="4">
        <v>0</v>
      </c>
      <c r="I83" s="4">
        <v>300000000000</v>
      </c>
      <c r="K83" s="5">
        <v>1.3451343995907936E-3</v>
      </c>
    </row>
    <row r="84" spans="1:11" ht="21" x14ac:dyDescent="0.25">
      <c r="A84" s="3" t="s">
        <v>131</v>
      </c>
      <c r="C84" s="4">
        <v>0</v>
      </c>
      <c r="E84" s="4">
        <v>2100000000000</v>
      </c>
      <c r="G84" s="4">
        <v>0</v>
      </c>
      <c r="I84" s="4">
        <v>2100000000000</v>
      </c>
      <c r="K84" s="5">
        <v>9.4159407971355549E-3</v>
      </c>
    </row>
    <row r="85" spans="1:11" ht="21" x14ac:dyDescent="0.25">
      <c r="A85" s="3" t="s">
        <v>149</v>
      </c>
      <c r="C85" s="4">
        <v>0</v>
      </c>
      <c r="E85" s="4">
        <v>1000000000000</v>
      </c>
      <c r="G85" s="4">
        <v>0</v>
      </c>
      <c r="I85" s="4">
        <v>1000000000000</v>
      </c>
      <c r="K85" s="5">
        <v>4.4837813319693115E-3</v>
      </c>
    </row>
    <row r="86" spans="1:11" ht="21" x14ac:dyDescent="0.25">
      <c r="A86" s="3" t="s">
        <v>131</v>
      </c>
      <c r="C86" s="4">
        <v>0</v>
      </c>
      <c r="E86" s="4">
        <v>17950000000000</v>
      </c>
      <c r="G86" s="4">
        <v>0</v>
      </c>
      <c r="I86" s="4">
        <v>17950000000000</v>
      </c>
      <c r="K86" s="5">
        <v>8.0483874908849146E-2</v>
      </c>
    </row>
    <row r="87" spans="1:11" ht="21" x14ac:dyDescent="0.25">
      <c r="A87" s="3" t="s">
        <v>131</v>
      </c>
      <c r="C87" s="4">
        <v>0</v>
      </c>
      <c r="E87" s="4">
        <v>1300000000000</v>
      </c>
      <c r="G87" s="4">
        <v>0</v>
      </c>
      <c r="I87" s="4">
        <v>1300000000000</v>
      </c>
      <c r="K87" s="5">
        <v>5.8289157315601055E-3</v>
      </c>
    </row>
    <row r="88" spans="1:11" ht="21" x14ac:dyDescent="0.25">
      <c r="A88" s="3" t="s">
        <v>138</v>
      </c>
      <c r="C88" s="4">
        <v>0</v>
      </c>
      <c r="E88" s="4">
        <v>1300000000000</v>
      </c>
      <c r="G88" s="4">
        <v>0</v>
      </c>
      <c r="I88" s="4">
        <v>1300000000000</v>
      </c>
      <c r="K88" s="5">
        <v>5.8289157315601055E-3</v>
      </c>
    </row>
    <row r="89" spans="1:11" ht="21" x14ac:dyDescent="0.25">
      <c r="A89" s="3" t="s">
        <v>149</v>
      </c>
      <c r="C89" s="4">
        <v>0</v>
      </c>
      <c r="E89" s="4">
        <v>1000000000000</v>
      </c>
      <c r="G89" s="4">
        <v>0</v>
      </c>
      <c r="I89" s="4">
        <v>1000000000000</v>
      </c>
      <c r="K89" s="5">
        <v>4.4837813319693115E-3</v>
      </c>
    </row>
    <row r="90" spans="1:11" ht="21.75" thickBot="1" x14ac:dyDescent="0.3">
      <c r="A90" s="3" t="s">
        <v>135</v>
      </c>
      <c r="C90" s="4">
        <v>0</v>
      </c>
      <c r="E90" s="4">
        <v>2200000000000</v>
      </c>
      <c r="G90" s="4">
        <v>0</v>
      </c>
      <c r="I90" s="4">
        <v>2200000000000</v>
      </c>
      <c r="K90" s="5">
        <v>9.8643189303324868E-3</v>
      </c>
    </row>
    <row r="91" spans="1:11" ht="21.75" thickBot="1" x14ac:dyDescent="0.3">
      <c r="A91" s="3" t="s">
        <v>25</v>
      </c>
      <c r="C91" s="6">
        <f>SUM(C8:C90)</f>
        <v>99475869207260</v>
      </c>
      <c r="D91" s="3"/>
      <c r="E91" s="6">
        <f>SUM(E8:E90)</f>
        <v>215306008068208</v>
      </c>
      <c r="F91" s="3"/>
      <c r="G91" s="6">
        <f>SUM(G8:G90)</f>
        <v>208423754094745</v>
      </c>
      <c r="H91" s="3"/>
      <c r="I91" s="6">
        <f>SUM(I8:I90)</f>
        <v>106358123180723</v>
      </c>
      <c r="J91" s="3"/>
      <c r="K91" s="7">
        <f>SUM(K8:K90)</f>
        <v>0.47688656722101813</v>
      </c>
    </row>
  </sheetData>
  <mergeCells count="12">
    <mergeCell ref="I7"/>
    <mergeCell ref="K7"/>
    <mergeCell ref="I6:K6"/>
    <mergeCell ref="A2:K2"/>
    <mergeCell ref="A3:K3"/>
    <mergeCell ref="A4:K4"/>
    <mergeCell ref="C7"/>
    <mergeCell ref="C6"/>
    <mergeCell ref="E7"/>
    <mergeCell ref="G7"/>
    <mergeCell ref="E6:G6"/>
    <mergeCell ref="A6:A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7"/>
  <dimension ref="A2:G22"/>
  <sheetViews>
    <sheetView rightToLeft="1" workbookViewId="0">
      <selection activeCell="D1" sqref="A1:XFD1048576"/>
    </sheetView>
  </sheetViews>
  <sheetFormatPr defaultRowHeight="18.75" x14ac:dyDescent="0.25"/>
  <cols>
    <col min="1" max="1" width="24" style="4" bestFit="1" customWidth="1"/>
    <col min="2" max="2" width="1" style="4" customWidth="1"/>
    <col min="3" max="3" width="23" style="4" customWidth="1"/>
    <col min="4" max="4" width="1" style="4" customWidth="1"/>
    <col min="5" max="5" width="23" style="4" customWidth="1"/>
    <col min="6" max="6" width="1" style="4" customWidth="1"/>
    <col min="7" max="7" width="32" style="4" customWidth="1"/>
    <col min="8" max="8" width="1" style="4" customWidth="1"/>
    <col min="9" max="9" width="9.140625" style="4" customWidth="1"/>
    <col min="10" max="16384" width="9.140625" style="4"/>
  </cols>
  <sheetData>
    <row r="2" spans="1:7" ht="26.25" x14ac:dyDescent="0.25">
      <c r="A2" s="28" t="s">
        <v>0</v>
      </c>
      <c r="B2" s="28" t="s">
        <v>0</v>
      </c>
      <c r="C2" s="28" t="s">
        <v>0</v>
      </c>
      <c r="D2" s="28" t="s">
        <v>0</v>
      </c>
      <c r="E2" s="28" t="s">
        <v>0</v>
      </c>
      <c r="F2" s="28" t="s">
        <v>0</v>
      </c>
      <c r="G2" s="28" t="s">
        <v>0</v>
      </c>
    </row>
    <row r="3" spans="1:7" ht="26.25" x14ac:dyDescent="0.25">
      <c r="A3" s="28" t="s">
        <v>157</v>
      </c>
      <c r="B3" s="28" t="s">
        <v>157</v>
      </c>
      <c r="C3" s="28" t="s">
        <v>157</v>
      </c>
      <c r="D3" s="28" t="s">
        <v>157</v>
      </c>
      <c r="E3" s="28" t="s">
        <v>157</v>
      </c>
      <c r="F3" s="28" t="s">
        <v>157</v>
      </c>
      <c r="G3" s="28" t="s">
        <v>157</v>
      </c>
    </row>
    <row r="4" spans="1:7" ht="26.25" x14ac:dyDescent="0.25">
      <c r="A4" s="28" t="s">
        <v>2</v>
      </c>
      <c r="B4" s="28" t="s">
        <v>2</v>
      </c>
      <c r="C4" s="28" t="s">
        <v>2</v>
      </c>
      <c r="D4" s="28" t="s">
        <v>2</v>
      </c>
      <c r="E4" s="28" t="s">
        <v>2</v>
      </c>
      <c r="F4" s="28" t="s">
        <v>2</v>
      </c>
      <c r="G4" s="28" t="s">
        <v>2</v>
      </c>
    </row>
    <row r="6" spans="1:7" ht="26.25" x14ac:dyDescent="0.25">
      <c r="A6" s="26" t="s">
        <v>161</v>
      </c>
      <c r="C6" s="26" t="s">
        <v>128</v>
      </c>
      <c r="E6" s="26" t="s">
        <v>179</v>
      </c>
      <c r="G6" s="26" t="s">
        <v>13</v>
      </c>
    </row>
    <row r="7" spans="1:7" ht="21" x14ac:dyDescent="0.25">
      <c r="A7" s="3" t="s">
        <v>188</v>
      </c>
      <c r="C7" s="4">
        <f>+'سرمایه‌گذاری در سهام'!I14</f>
        <v>464338375481</v>
      </c>
      <c r="E7" s="5">
        <f>+C7/$C$12</f>
        <v>7.2118488989020402E-2</v>
      </c>
      <c r="F7" s="5"/>
      <c r="G7" s="5">
        <v>2.0819917396986648E-3</v>
      </c>
    </row>
    <row r="8" spans="1:7" ht="21" x14ac:dyDescent="0.25">
      <c r="A8" s="3" t="s">
        <v>234</v>
      </c>
      <c r="C8" s="4">
        <f>+'سرمایه‌گذاری در صندوق'!I11</f>
        <v>188021333156</v>
      </c>
      <c r="E8" s="5">
        <f t="shared" ref="E8:E11" si="0">+C8/$C$12</f>
        <v>2.9202441927970196E-2</v>
      </c>
      <c r="F8" s="5"/>
      <c r="G8" s="5">
        <v>8.4304654361685538E-4</v>
      </c>
    </row>
    <row r="9" spans="1:7" ht="21" x14ac:dyDescent="0.25">
      <c r="A9" s="3" t="s">
        <v>189</v>
      </c>
      <c r="C9" s="4">
        <f>+'سرمایه‌گذاری در اوراق بهادار'!I62</f>
        <v>2894566283925</v>
      </c>
      <c r="E9" s="5">
        <f t="shared" si="0"/>
        <v>0.44956815481596268</v>
      </c>
      <c r="F9" s="5"/>
      <c r="G9" s="5">
        <v>1.2978602268010698E-2</v>
      </c>
    </row>
    <row r="10" spans="1:7" ht="21" x14ac:dyDescent="0.25">
      <c r="A10" s="3" t="s">
        <v>190</v>
      </c>
      <c r="C10" s="4">
        <f>+'سود سپرده بانکی'!G96</f>
        <v>2448454552671</v>
      </c>
      <c r="E10" s="5">
        <f t="shared" si="0"/>
        <v>0.38028052821179265</v>
      </c>
      <c r="F10" s="5"/>
      <c r="G10" s="5">
        <v>1.0978334815441502E-2</v>
      </c>
    </row>
    <row r="11" spans="1:7" ht="21.75" thickBot="1" x14ac:dyDescent="0.3">
      <c r="A11" s="3" t="s">
        <v>236</v>
      </c>
      <c r="C11" s="4">
        <f>+'سایر درآمدها'!C10</f>
        <v>443167765890</v>
      </c>
      <c r="E11" s="5">
        <f t="shared" si="0"/>
        <v>6.8830386055254045E-2</v>
      </c>
      <c r="F11" s="5"/>
      <c r="G11" s="5">
        <v>1.9870673556281284E-3</v>
      </c>
    </row>
    <row r="12" spans="1:7" ht="21.75" thickBot="1" x14ac:dyDescent="0.3">
      <c r="A12" s="3" t="s">
        <v>25</v>
      </c>
      <c r="C12" s="6">
        <f>SUM(C7:C11)</f>
        <v>6438548311123</v>
      </c>
      <c r="D12" s="3"/>
      <c r="E12" s="7">
        <f>SUM(E7:E11)</f>
        <v>0.99999999999999989</v>
      </c>
      <c r="F12" s="16"/>
      <c r="G12" s="7">
        <f>SUM(G7:G11)</f>
        <v>2.8869042722395849E-2</v>
      </c>
    </row>
    <row r="15" spans="1:7" x14ac:dyDescent="0.45">
      <c r="C15" s="17"/>
    </row>
    <row r="16" spans="1:7" x14ac:dyDescent="0.45">
      <c r="G16" s="17"/>
    </row>
    <row r="17" s="4" customFormat="1" x14ac:dyDescent="0.25"/>
    <row r="18" s="4" customFormat="1" x14ac:dyDescent="0.25"/>
    <row r="19" s="4" customFormat="1" x14ac:dyDescent="0.25"/>
    <row r="20" s="4" customFormat="1" x14ac:dyDescent="0.25"/>
    <row r="21" s="4" customFormat="1" x14ac:dyDescent="0.25"/>
    <row r="22" s="4" customFormat="1" x14ac:dyDescent="0.25"/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/>
  <dimension ref="A2:U15"/>
  <sheetViews>
    <sheetView rightToLeft="1" workbookViewId="0">
      <selection activeCell="G16" sqref="G16"/>
    </sheetView>
  </sheetViews>
  <sheetFormatPr defaultRowHeight="18.75" x14ac:dyDescent="0.25"/>
  <cols>
    <col min="1" max="1" width="33.7109375" style="4" bestFit="1" customWidth="1"/>
    <col min="2" max="2" width="1" style="4" customWidth="1"/>
    <col min="3" max="3" width="22" style="4" customWidth="1"/>
    <col min="4" max="4" width="1" style="4" customWidth="1"/>
    <col min="5" max="5" width="22" style="4" customWidth="1"/>
    <col min="6" max="6" width="1" style="4" customWidth="1"/>
    <col min="7" max="7" width="22" style="4" customWidth="1"/>
    <col min="8" max="8" width="1" style="4" customWidth="1"/>
    <col min="9" max="9" width="22" style="4" customWidth="1"/>
    <col min="10" max="10" width="1" style="4" customWidth="1"/>
    <col min="11" max="11" width="23" style="4" customWidth="1"/>
    <col min="12" max="12" width="1" style="4" customWidth="1"/>
    <col min="13" max="13" width="22" style="4" customWidth="1"/>
    <col min="14" max="14" width="1" style="4" customWidth="1"/>
    <col min="15" max="15" width="22" style="4" customWidth="1"/>
    <col min="16" max="16" width="1" style="4" customWidth="1"/>
    <col min="17" max="17" width="22" style="4" customWidth="1"/>
    <col min="18" max="18" width="1" style="4" customWidth="1"/>
    <col min="19" max="19" width="22" style="4" customWidth="1"/>
    <col min="20" max="20" width="1" style="4" customWidth="1"/>
    <col min="21" max="21" width="23" style="4" customWidth="1"/>
    <col min="22" max="22" width="1" style="4" customWidth="1"/>
    <col min="23" max="23" width="9.140625" style="4" customWidth="1"/>
    <col min="24" max="16384" width="9.140625" style="4"/>
  </cols>
  <sheetData>
    <row r="2" spans="1:21" ht="26.25" x14ac:dyDescent="0.25">
      <c r="A2" s="28" t="s">
        <v>0</v>
      </c>
      <c r="B2" s="28" t="s">
        <v>0</v>
      </c>
      <c r="C2" s="28" t="s">
        <v>0</v>
      </c>
      <c r="D2" s="28" t="s">
        <v>0</v>
      </c>
      <c r="E2" s="28" t="s">
        <v>0</v>
      </c>
      <c r="F2" s="28" t="s">
        <v>0</v>
      </c>
      <c r="G2" s="28" t="s">
        <v>0</v>
      </c>
      <c r="H2" s="28" t="s">
        <v>0</v>
      </c>
      <c r="I2" s="28" t="s">
        <v>0</v>
      </c>
      <c r="J2" s="28" t="s">
        <v>0</v>
      </c>
      <c r="K2" s="28" t="s">
        <v>0</v>
      </c>
      <c r="L2" s="28" t="s">
        <v>0</v>
      </c>
      <c r="M2" s="28" t="s">
        <v>0</v>
      </c>
      <c r="N2" s="28" t="s">
        <v>0</v>
      </c>
      <c r="O2" s="28" t="s">
        <v>0</v>
      </c>
      <c r="P2" s="28" t="s">
        <v>0</v>
      </c>
      <c r="Q2" s="28" t="s">
        <v>0</v>
      </c>
      <c r="R2" s="28" t="s">
        <v>0</v>
      </c>
      <c r="S2" s="28" t="s">
        <v>0</v>
      </c>
      <c r="T2" s="28" t="s">
        <v>0</v>
      </c>
      <c r="U2" s="28" t="s">
        <v>0</v>
      </c>
    </row>
    <row r="3" spans="1:21" ht="26.25" x14ac:dyDescent="0.25">
      <c r="A3" s="28" t="s">
        <v>157</v>
      </c>
      <c r="B3" s="28" t="s">
        <v>157</v>
      </c>
      <c r="C3" s="28" t="s">
        <v>157</v>
      </c>
      <c r="D3" s="28" t="s">
        <v>157</v>
      </c>
      <c r="E3" s="28" t="s">
        <v>157</v>
      </c>
      <c r="F3" s="28" t="s">
        <v>157</v>
      </c>
      <c r="G3" s="28" t="s">
        <v>157</v>
      </c>
      <c r="H3" s="28" t="s">
        <v>157</v>
      </c>
      <c r="I3" s="28" t="s">
        <v>157</v>
      </c>
      <c r="J3" s="28" t="s">
        <v>157</v>
      </c>
      <c r="K3" s="28" t="s">
        <v>157</v>
      </c>
      <c r="L3" s="28" t="s">
        <v>157</v>
      </c>
      <c r="M3" s="28" t="s">
        <v>157</v>
      </c>
      <c r="N3" s="28" t="s">
        <v>157</v>
      </c>
      <c r="O3" s="28" t="s">
        <v>157</v>
      </c>
      <c r="P3" s="28" t="s">
        <v>157</v>
      </c>
      <c r="Q3" s="28" t="s">
        <v>157</v>
      </c>
      <c r="R3" s="28" t="s">
        <v>157</v>
      </c>
      <c r="S3" s="28" t="s">
        <v>157</v>
      </c>
      <c r="T3" s="28" t="s">
        <v>157</v>
      </c>
      <c r="U3" s="28" t="s">
        <v>157</v>
      </c>
    </row>
    <row r="4" spans="1:21" ht="26.25" x14ac:dyDescent="0.25">
      <c r="A4" s="28" t="s">
        <v>2</v>
      </c>
      <c r="B4" s="28" t="s">
        <v>2</v>
      </c>
      <c r="C4" s="28" t="s">
        <v>2</v>
      </c>
      <c r="D4" s="28" t="s">
        <v>2</v>
      </c>
      <c r="E4" s="28" t="s">
        <v>2</v>
      </c>
      <c r="F4" s="28" t="s">
        <v>2</v>
      </c>
      <c r="G4" s="28" t="s">
        <v>2</v>
      </c>
      <c r="H4" s="28" t="s">
        <v>2</v>
      </c>
      <c r="I4" s="28" t="s">
        <v>2</v>
      </c>
      <c r="J4" s="28" t="s">
        <v>2</v>
      </c>
      <c r="K4" s="28" t="s">
        <v>2</v>
      </c>
      <c r="L4" s="28" t="s">
        <v>2</v>
      </c>
      <c r="M4" s="28" t="s">
        <v>2</v>
      </c>
      <c r="N4" s="28" t="s">
        <v>2</v>
      </c>
      <c r="O4" s="28" t="s">
        <v>2</v>
      </c>
      <c r="P4" s="28" t="s">
        <v>2</v>
      </c>
      <c r="Q4" s="28" t="s">
        <v>2</v>
      </c>
      <c r="R4" s="28" t="s">
        <v>2</v>
      </c>
      <c r="S4" s="28" t="s">
        <v>2</v>
      </c>
      <c r="T4" s="28" t="s">
        <v>2</v>
      </c>
      <c r="U4" s="28" t="s">
        <v>2</v>
      </c>
    </row>
    <row r="6" spans="1:21" ht="26.25" x14ac:dyDescent="0.25">
      <c r="A6" s="26" t="s">
        <v>3</v>
      </c>
      <c r="C6" s="26" t="s">
        <v>159</v>
      </c>
      <c r="D6" s="26" t="s">
        <v>159</v>
      </c>
      <c r="E6" s="26" t="s">
        <v>159</v>
      </c>
      <c r="F6" s="26" t="s">
        <v>159</v>
      </c>
      <c r="G6" s="26" t="s">
        <v>159</v>
      </c>
      <c r="H6" s="26" t="s">
        <v>159</v>
      </c>
      <c r="I6" s="26" t="s">
        <v>159</v>
      </c>
      <c r="J6" s="26" t="s">
        <v>159</v>
      </c>
      <c r="K6" s="26" t="s">
        <v>159</v>
      </c>
      <c r="M6" s="26" t="s">
        <v>160</v>
      </c>
      <c r="N6" s="26" t="s">
        <v>160</v>
      </c>
      <c r="O6" s="26" t="s">
        <v>160</v>
      </c>
      <c r="P6" s="26" t="s">
        <v>160</v>
      </c>
      <c r="Q6" s="26" t="s">
        <v>160</v>
      </c>
      <c r="R6" s="26" t="s">
        <v>160</v>
      </c>
      <c r="S6" s="26" t="s">
        <v>160</v>
      </c>
      <c r="T6" s="26" t="s">
        <v>160</v>
      </c>
      <c r="U6" s="26" t="s">
        <v>160</v>
      </c>
    </row>
    <row r="7" spans="1:21" ht="27" thickBot="1" x14ac:dyDescent="0.3">
      <c r="A7" s="26" t="s">
        <v>3</v>
      </c>
      <c r="C7" s="26" t="s">
        <v>176</v>
      </c>
      <c r="E7" s="26" t="s">
        <v>177</v>
      </c>
      <c r="G7" s="26" t="s">
        <v>178</v>
      </c>
      <c r="I7" s="26" t="s">
        <v>128</v>
      </c>
      <c r="K7" s="26" t="s">
        <v>179</v>
      </c>
      <c r="M7" s="26" t="s">
        <v>176</v>
      </c>
      <c r="O7" s="26" t="s">
        <v>177</v>
      </c>
      <c r="Q7" s="26" t="s">
        <v>178</v>
      </c>
      <c r="S7" s="26" t="s">
        <v>128</v>
      </c>
      <c r="U7" s="26" t="s">
        <v>179</v>
      </c>
    </row>
    <row r="8" spans="1:21" ht="21" x14ac:dyDescent="0.25">
      <c r="A8" s="3" t="s">
        <v>24</v>
      </c>
      <c r="C8" s="4">
        <v>0</v>
      </c>
      <c r="E8" s="4">
        <v>0</v>
      </c>
      <c r="G8" s="4">
        <v>26232</v>
      </c>
      <c r="I8" s="4">
        <f>+G8+E8+C8</f>
        <v>26232</v>
      </c>
      <c r="K8" s="5">
        <f>+I8/$I$14</f>
        <v>5.6493284606999645E-8</v>
      </c>
      <c r="M8" s="4">
        <v>0</v>
      </c>
      <c r="O8" s="4">
        <v>0</v>
      </c>
      <c r="Q8" s="4">
        <v>26232</v>
      </c>
      <c r="S8" s="4">
        <f>+Q8+O8+M8</f>
        <v>26232</v>
      </c>
      <c r="U8" s="5">
        <f>+S8/$S$14</f>
        <v>4.0102637664362297E-8</v>
      </c>
    </row>
    <row r="9" spans="1:21" ht="21" x14ac:dyDescent="0.25">
      <c r="A9" s="3" t="s">
        <v>16</v>
      </c>
      <c r="C9" s="4">
        <v>0</v>
      </c>
      <c r="E9" s="4">
        <v>173137123311</v>
      </c>
      <c r="G9" s="4">
        <v>0</v>
      </c>
      <c r="I9" s="4">
        <f t="shared" ref="I9:I13" si="0">+G9+E9+C9</f>
        <v>173137123311</v>
      </c>
      <c r="K9" s="5">
        <f t="shared" ref="K9:K13" si="1">+I9/$I$14</f>
        <v>0.3728684348599236</v>
      </c>
      <c r="M9" s="4">
        <v>0</v>
      </c>
      <c r="O9" s="4">
        <v>250086955901</v>
      </c>
      <c r="Q9" s="4">
        <v>-6662</v>
      </c>
      <c r="S9" s="4">
        <f t="shared" ref="S9:S13" si="2">+Q9+O9+M9</f>
        <v>250086949239</v>
      </c>
      <c r="U9" s="5">
        <f t="shared" ref="U9:U13" si="3">+S9/$S$14</f>
        <v>0.38232488220179106</v>
      </c>
    </row>
    <row r="10" spans="1:21" ht="21" x14ac:dyDescent="0.25">
      <c r="A10" s="3" t="s">
        <v>21</v>
      </c>
      <c r="C10" s="4">
        <v>183164050521</v>
      </c>
      <c r="E10" s="4">
        <v>53719706313</v>
      </c>
      <c r="G10" s="4">
        <v>0</v>
      </c>
      <c r="I10" s="4">
        <f t="shared" si="0"/>
        <v>236883756834</v>
      </c>
      <c r="K10" s="5">
        <f t="shared" si="1"/>
        <v>0.51015330487947774</v>
      </c>
      <c r="M10" s="4">
        <v>183164050521</v>
      </c>
      <c r="O10" s="4">
        <v>106365018501</v>
      </c>
      <c r="Q10" s="4">
        <v>0</v>
      </c>
      <c r="S10" s="4">
        <f t="shared" si="2"/>
        <v>289529069022</v>
      </c>
      <c r="U10" s="5">
        <f t="shared" si="3"/>
        <v>0.4426227259945642</v>
      </c>
    </row>
    <row r="11" spans="1:21" ht="21" x14ac:dyDescent="0.25">
      <c r="A11" s="3" t="s">
        <v>15</v>
      </c>
      <c r="C11" s="4">
        <v>787936508</v>
      </c>
      <c r="E11" s="4">
        <v>1638076554</v>
      </c>
      <c r="G11" s="4">
        <v>0</v>
      </c>
      <c r="I11" s="4">
        <f t="shared" si="0"/>
        <v>2426013062</v>
      </c>
      <c r="K11" s="5">
        <f t="shared" si="1"/>
        <v>5.2246662996288766E-3</v>
      </c>
      <c r="M11" s="4">
        <v>787936508</v>
      </c>
      <c r="O11" s="4">
        <v>2846493684</v>
      </c>
      <c r="Q11" s="4">
        <v>0</v>
      </c>
      <c r="S11" s="4">
        <f t="shared" si="2"/>
        <v>3634430192</v>
      </c>
      <c r="U11" s="5">
        <f t="shared" si="3"/>
        <v>5.5561999506783585E-3</v>
      </c>
    </row>
    <row r="12" spans="1:21" ht="21" x14ac:dyDescent="0.25">
      <c r="A12" s="3" t="s">
        <v>22</v>
      </c>
      <c r="C12" s="4">
        <v>1240814249</v>
      </c>
      <c r="E12" s="4">
        <v>-14815691304</v>
      </c>
      <c r="G12" s="4">
        <v>0</v>
      </c>
      <c r="I12" s="4">
        <f t="shared" si="0"/>
        <v>-13574877055</v>
      </c>
      <c r="K12" s="5">
        <f t="shared" si="1"/>
        <v>-2.9234880793425747E-2</v>
      </c>
      <c r="M12" s="4">
        <v>1240814249</v>
      </c>
      <c r="O12" s="4">
        <v>-19333480581</v>
      </c>
      <c r="Q12" s="4">
        <v>0</v>
      </c>
      <c r="S12" s="4">
        <f t="shared" si="2"/>
        <v>-18092666332</v>
      </c>
      <c r="U12" s="5">
        <f t="shared" si="3"/>
        <v>-2.7659486211284036E-2</v>
      </c>
    </row>
    <row r="13" spans="1:21" ht="21.75" thickBot="1" x14ac:dyDescent="0.3">
      <c r="A13" s="3" t="s">
        <v>23</v>
      </c>
      <c r="C13" s="4">
        <v>0</v>
      </c>
      <c r="E13" s="4">
        <v>65466333097</v>
      </c>
      <c r="G13" s="4">
        <v>0</v>
      </c>
      <c r="I13" s="4">
        <f t="shared" si="0"/>
        <v>65466333097</v>
      </c>
      <c r="K13" s="5">
        <f t="shared" si="1"/>
        <v>0.14098841826111091</v>
      </c>
      <c r="M13" s="4">
        <v>0</v>
      </c>
      <c r="O13" s="4">
        <v>128963753913</v>
      </c>
      <c r="Q13" s="4">
        <v>0</v>
      </c>
      <c r="S13" s="4">
        <f t="shared" si="2"/>
        <v>128963753913</v>
      </c>
      <c r="U13" s="5">
        <f t="shared" si="3"/>
        <v>0.1971556379616127</v>
      </c>
    </row>
    <row r="14" spans="1:21" ht="21.75" thickBot="1" x14ac:dyDescent="0.3">
      <c r="A14" s="3" t="s">
        <v>25</v>
      </c>
      <c r="C14" s="6">
        <f>SUM(C8:C13)</f>
        <v>185192801278</v>
      </c>
      <c r="D14" s="3"/>
      <c r="E14" s="6">
        <f>SUM(E8:E13)</f>
        <v>279145547971</v>
      </c>
      <c r="F14" s="3"/>
      <c r="G14" s="6">
        <f>SUM(G8:G13)</f>
        <v>26232</v>
      </c>
      <c r="H14" s="3"/>
      <c r="I14" s="6">
        <f>SUM(I8:I13)</f>
        <v>464338375481</v>
      </c>
      <c r="J14" s="3"/>
      <c r="K14" s="7">
        <f>SUM(K8:K13)</f>
        <v>1</v>
      </c>
      <c r="L14" s="3"/>
      <c r="M14" s="6">
        <f>SUM(M8:M13)</f>
        <v>185192801278</v>
      </c>
      <c r="N14" s="3"/>
      <c r="O14" s="6">
        <f>SUM(O8:O13)</f>
        <v>468928741418</v>
      </c>
      <c r="P14" s="3"/>
      <c r="Q14" s="6">
        <f>SUM(Q8:Q13)</f>
        <v>19570</v>
      </c>
      <c r="R14" s="3"/>
      <c r="S14" s="6">
        <f>SUM(S8:S13)</f>
        <v>654121562266</v>
      </c>
      <c r="T14" s="3"/>
      <c r="U14" s="7">
        <f>SUM(U8:U13)</f>
        <v>1</v>
      </c>
    </row>
    <row r="15" spans="1:21" x14ac:dyDescent="0.25">
      <c r="U15" s="5"/>
    </row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9FE3C-5297-4CBD-842F-ED18C34B1BBF}">
  <sheetPr codeName="Sheet9"/>
  <dimension ref="A2:U12"/>
  <sheetViews>
    <sheetView rightToLeft="1" workbookViewId="0">
      <selection activeCell="A17" sqref="A17"/>
    </sheetView>
  </sheetViews>
  <sheetFormatPr defaultRowHeight="18.75" x14ac:dyDescent="0.25"/>
  <cols>
    <col min="1" max="1" width="40.28515625" style="4" bestFit="1" customWidth="1"/>
    <col min="2" max="2" width="1" style="4" customWidth="1"/>
    <col min="3" max="3" width="22" style="4" customWidth="1"/>
    <col min="4" max="4" width="1" style="4" customWidth="1"/>
    <col min="5" max="5" width="22" style="4" customWidth="1"/>
    <col min="6" max="6" width="1" style="4" customWidth="1"/>
    <col min="7" max="7" width="22" style="4" customWidth="1"/>
    <col min="8" max="8" width="1" style="4" customWidth="1"/>
    <col min="9" max="9" width="22" style="4" customWidth="1"/>
    <col min="10" max="10" width="1" style="4" customWidth="1"/>
    <col min="11" max="11" width="23" style="4" customWidth="1"/>
    <col min="12" max="12" width="1" style="4" customWidth="1"/>
    <col min="13" max="13" width="22" style="4" customWidth="1"/>
    <col min="14" max="14" width="1" style="4" customWidth="1"/>
    <col min="15" max="15" width="22" style="4" customWidth="1"/>
    <col min="16" max="16" width="1" style="4" customWidth="1"/>
    <col min="17" max="17" width="22" style="4" customWidth="1"/>
    <col min="18" max="18" width="1" style="4" customWidth="1"/>
    <col min="19" max="19" width="22" style="4" customWidth="1"/>
    <col min="20" max="20" width="1" style="4" customWidth="1"/>
    <col min="21" max="21" width="23" style="4" customWidth="1"/>
    <col min="22" max="22" width="1" style="4" customWidth="1"/>
    <col min="23" max="23" width="9.140625" style="4" customWidth="1"/>
    <col min="24" max="16384" width="9.140625" style="4"/>
  </cols>
  <sheetData>
    <row r="2" spans="1:21" ht="26.25" x14ac:dyDescent="0.25">
      <c r="A2" s="28" t="s">
        <v>0</v>
      </c>
      <c r="B2" s="28" t="s">
        <v>0</v>
      </c>
      <c r="C2" s="28" t="s">
        <v>0</v>
      </c>
      <c r="D2" s="28" t="s">
        <v>0</v>
      </c>
      <c r="E2" s="28" t="s">
        <v>0</v>
      </c>
      <c r="F2" s="28" t="s">
        <v>0</v>
      </c>
      <c r="G2" s="28" t="s">
        <v>0</v>
      </c>
      <c r="H2" s="28" t="s">
        <v>0</v>
      </c>
      <c r="I2" s="28" t="s">
        <v>0</v>
      </c>
      <c r="J2" s="28" t="s">
        <v>0</v>
      </c>
      <c r="K2" s="28" t="s">
        <v>0</v>
      </c>
      <c r="L2" s="28" t="s">
        <v>0</v>
      </c>
      <c r="M2" s="28" t="s">
        <v>0</v>
      </c>
      <c r="N2" s="28" t="s">
        <v>0</v>
      </c>
      <c r="O2" s="28" t="s">
        <v>0</v>
      </c>
      <c r="P2" s="28" t="s">
        <v>0</v>
      </c>
      <c r="Q2" s="28" t="s">
        <v>0</v>
      </c>
      <c r="R2" s="28" t="s">
        <v>0</v>
      </c>
      <c r="S2" s="28" t="s">
        <v>0</v>
      </c>
      <c r="T2" s="28" t="s">
        <v>0</v>
      </c>
      <c r="U2" s="28" t="s">
        <v>0</v>
      </c>
    </row>
    <row r="3" spans="1:21" ht="26.25" x14ac:dyDescent="0.25">
      <c r="A3" s="28" t="s">
        <v>157</v>
      </c>
      <c r="B3" s="28" t="s">
        <v>157</v>
      </c>
      <c r="C3" s="28" t="s">
        <v>157</v>
      </c>
      <c r="D3" s="28" t="s">
        <v>157</v>
      </c>
      <c r="E3" s="28" t="s">
        <v>157</v>
      </c>
      <c r="F3" s="28" t="s">
        <v>157</v>
      </c>
      <c r="G3" s="28" t="s">
        <v>157</v>
      </c>
      <c r="H3" s="28" t="s">
        <v>157</v>
      </c>
      <c r="I3" s="28" t="s">
        <v>157</v>
      </c>
      <c r="J3" s="28" t="s">
        <v>157</v>
      </c>
      <c r="K3" s="28" t="s">
        <v>157</v>
      </c>
      <c r="L3" s="28" t="s">
        <v>157</v>
      </c>
      <c r="M3" s="28" t="s">
        <v>157</v>
      </c>
      <c r="N3" s="28" t="s">
        <v>157</v>
      </c>
      <c r="O3" s="28" t="s">
        <v>157</v>
      </c>
      <c r="P3" s="28" t="s">
        <v>157</v>
      </c>
      <c r="Q3" s="28" t="s">
        <v>157</v>
      </c>
      <c r="R3" s="28" t="s">
        <v>157</v>
      </c>
      <c r="S3" s="28" t="s">
        <v>157</v>
      </c>
      <c r="T3" s="28" t="s">
        <v>157</v>
      </c>
      <c r="U3" s="28" t="s">
        <v>157</v>
      </c>
    </row>
    <row r="4" spans="1:21" ht="26.25" x14ac:dyDescent="0.25">
      <c r="A4" s="28" t="s">
        <v>2</v>
      </c>
      <c r="B4" s="28" t="s">
        <v>2</v>
      </c>
      <c r="C4" s="28" t="s">
        <v>2</v>
      </c>
      <c r="D4" s="28" t="s">
        <v>2</v>
      </c>
      <c r="E4" s="28" t="s">
        <v>2</v>
      </c>
      <c r="F4" s="28" t="s">
        <v>2</v>
      </c>
      <c r="G4" s="28" t="s">
        <v>2</v>
      </c>
      <c r="H4" s="28" t="s">
        <v>2</v>
      </c>
      <c r="I4" s="28" t="s">
        <v>2</v>
      </c>
      <c r="J4" s="28" t="s">
        <v>2</v>
      </c>
      <c r="K4" s="28" t="s">
        <v>2</v>
      </c>
      <c r="L4" s="28" t="s">
        <v>2</v>
      </c>
      <c r="M4" s="28" t="s">
        <v>2</v>
      </c>
      <c r="N4" s="28" t="s">
        <v>2</v>
      </c>
      <c r="O4" s="28" t="s">
        <v>2</v>
      </c>
      <c r="P4" s="28" t="s">
        <v>2</v>
      </c>
      <c r="Q4" s="28" t="s">
        <v>2</v>
      </c>
      <c r="R4" s="28" t="s">
        <v>2</v>
      </c>
      <c r="S4" s="28" t="s">
        <v>2</v>
      </c>
      <c r="T4" s="28" t="s">
        <v>2</v>
      </c>
      <c r="U4" s="28" t="s">
        <v>2</v>
      </c>
    </row>
    <row r="6" spans="1:21" ht="27" thickBot="1" x14ac:dyDescent="0.3">
      <c r="A6" s="26" t="s">
        <v>3</v>
      </c>
      <c r="C6" s="26" t="s">
        <v>159</v>
      </c>
      <c r="D6" s="26" t="s">
        <v>159</v>
      </c>
      <c r="E6" s="26" t="s">
        <v>159</v>
      </c>
      <c r="F6" s="26" t="s">
        <v>159</v>
      </c>
      <c r="G6" s="26" t="s">
        <v>159</v>
      </c>
      <c r="H6" s="26" t="s">
        <v>159</v>
      </c>
      <c r="I6" s="26" t="s">
        <v>159</v>
      </c>
      <c r="J6" s="26" t="s">
        <v>159</v>
      </c>
      <c r="K6" s="26" t="s">
        <v>159</v>
      </c>
      <c r="M6" s="26" t="s">
        <v>160</v>
      </c>
      <c r="N6" s="26" t="s">
        <v>160</v>
      </c>
      <c r="O6" s="26" t="s">
        <v>160</v>
      </c>
      <c r="P6" s="26" t="s">
        <v>160</v>
      </c>
      <c r="Q6" s="26" t="s">
        <v>160</v>
      </c>
      <c r="R6" s="26" t="s">
        <v>160</v>
      </c>
      <c r="S6" s="26" t="s">
        <v>160</v>
      </c>
      <c r="T6" s="26" t="s">
        <v>160</v>
      </c>
      <c r="U6" s="26" t="s">
        <v>160</v>
      </c>
    </row>
    <row r="7" spans="1:21" ht="27" thickBot="1" x14ac:dyDescent="0.3">
      <c r="A7" s="26" t="s">
        <v>3</v>
      </c>
      <c r="C7" s="8" t="s">
        <v>176</v>
      </c>
      <c r="E7" s="8" t="s">
        <v>177</v>
      </c>
      <c r="G7" s="8" t="s">
        <v>178</v>
      </c>
      <c r="I7" s="8" t="s">
        <v>128</v>
      </c>
      <c r="K7" s="8" t="s">
        <v>179</v>
      </c>
      <c r="M7" s="8" t="s">
        <v>176</v>
      </c>
      <c r="O7" s="8" t="s">
        <v>177</v>
      </c>
      <c r="Q7" s="8" t="s">
        <v>178</v>
      </c>
      <c r="S7" s="8" t="s">
        <v>128</v>
      </c>
      <c r="U7" s="8" t="s">
        <v>179</v>
      </c>
    </row>
    <row r="8" spans="1:21" ht="21" x14ac:dyDescent="0.25">
      <c r="A8" s="3" t="s">
        <v>18</v>
      </c>
      <c r="C8" s="4">
        <v>0</v>
      </c>
      <c r="E8" s="4">
        <v>0</v>
      </c>
      <c r="G8" s="4">
        <v>70175661957</v>
      </c>
      <c r="I8" s="4">
        <f>+G8+E8+C8</f>
        <v>70175661957</v>
      </c>
      <c r="K8" s="5">
        <f>+I8/$I$11</f>
        <v>0.37323244537775796</v>
      </c>
      <c r="M8" s="4">
        <v>0</v>
      </c>
      <c r="O8" s="4">
        <v>0</v>
      </c>
      <c r="Q8" s="4">
        <v>70175661957</v>
      </c>
      <c r="S8" s="4">
        <f>+Q8+O8+M8</f>
        <v>70175661957</v>
      </c>
      <c r="U8" s="5">
        <f>+S8/$S$11</f>
        <v>0.28783704865886739</v>
      </c>
    </row>
    <row r="9" spans="1:21" ht="21" x14ac:dyDescent="0.25">
      <c r="A9" s="3" t="s">
        <v>17</v>
      </c>
      <c r="C9" s="4">
        <v>0</v>
      </c>
      <c r="E9" s="4">
        <v>21342558377</v>
      </c>
      <c r="G9" s="4">
        <v>61849158501</v>
      </c>
      <c r="I9" s="4">
        <f t="shared" ref="I9:I10" si="0">+G9+E9+C9</f>
        <v>83191716878</v>
      </c>
      <c r="K9" s="5">
        <f t="shared" ref="K9:K10" si="1">+I9/$I$11</f>
        <v>0.44245892464221814</v>
      </c>
      <c r="M9" s="4">
        <v>0</v>
      </c>
      <c r="O9" s="4">
        <v>75500828385</v>
      </c>
      <c r="Q9" s="4">
        <v>61849158501</v>
      </c>
      <c r="S9" s="4">
        <f t="shared" ref="S9:S10" si="2">+Q9+O9+M9</f>
        <v>137349986886</v>
      </c>
      <c r="U9" s="5">
        <f t="shared" ref="U9:U10" si="3">+S9/$S$11</f>
        <v>0.56336361861217665</v>
      </c>
    </row>
    <row r="10" spans="1:21" ht="21.75" thickBot="1" x14ac:dyDescent="0.3">
      <c r="A10" s="3" t="s">
        <v>20</v>
      </c>
      <c r="C10" s="4">
        <v>0</v>
      </c>
      <c r="E10" s="4">
        <v>34653954321</v>
      </c>
      <c r="G10" s="4">
        <v>0</v>
      </c>
      <c r="I10" s="4">
        <f t="shared" si="0"/>
        <v>34653954321</v>
      </c>
      <c r="K10" s="5">
        <f t="shared" si="1"/>
        <v>0.18430862998002387</v>
      </c>
      <c r="M10" s="4">
        <v>0</v>
      </c>
      <c r="O10" s="4">
        <v>36277788845</v>
      </c>
      <c r="Q10" s="4">
        <v>0</v>
      </c>
      <c r="S10" s="4">
        <f t="shared" si="2"/>
        <v>36277788845</v>
      </c>
      <c r="U10" s="5">
        <f t="shared" si="3"/>
        <v>0.14879933272895599</v>
      </c>
    </row>
    <row r="11" spans="1:21" ht="21.75" thickBot="1" x14ac:dyDescent="0.3">
      <c r="A11" s="3" t="s">
        <v>25</v>
      </c>
      <c r="B11" s="3"/>
      <c r="C11" s="6">
        <f>SUM(C8:C10)</f>
        <v>0</v>
      </c>
      <c r="D11" s="3"/>
      <c r="E11" s="6">
        <f>SUM(E8:E10)</f>
        <v>55996512698</v>
      </c>
      <c r="F11" s="3"/>
      <c r="G11" s="6">
        <f>SUM(G8:G10)</f>
        <v>132024820458</v>
      </c>
      <c r="H11" s="3"/>
      <c r="I11" s="6">
        <f>SUM(I8:I10)</f>
        <v>188021333156</v>
      </c>
      <c r="J11" s="3"/>
      <c r="K11" s="7">
        <f>SUM(K8:K10)</f>
        <v>1</v>
      </c>
      <c r="L11" s="3"/>
      <c r="M11" s="6">
        <f>SUM(M8:M10)</f>
        <v>0</v>
      </c>
      <c r="N11" s="3"/>
      <c r="O11" s="6">
        <f>SUM(O8:O10)</f>
        <v>111778617230</v>
      </c>
      <c r="P11" s="3"/>
      <c r="Q11" s="6">
        <f>SUM(Q8:Q10)</f>
        <v>132024820458</v>
      </c>
      <c r="R11" s="3"/>
      <c r="S11" s="6">
        <f>SUM(S8:S10)</f>
        <v>243803437688</v>
      </c>
      <c r="T11" s="3"/>
      <c r="U11" s="7">
        <f>SUM(U8:U10)</f>
        <v>1</v>
      </c>
    </row>
    <row r="12" spans="1:21" ht="19.5" thickTop="1" x14ac:dyDescent="0.25"/>
  </sheetData>
  <mergeCells count="6">
    <mergeCell ref="A2:U2"/>
    <mergeCell ref="A3:U3"/>
    <mergeCell ref="A4:U4"/>
    <mergeCell ref="A6:A7"/>
    <mergeCell ref="C6:K6"/>
    <mergeCell ref="M6:U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</vt:i4>
      </vt:variant>
    </vt:vector>
  </HeadingPairs>
  <TitlesOfParts>
    <vt:vector size="19" baseType="lpstr">
      <vt:lpstr>سهام</vt:lpstr>
      <vt:lpstr>واحد های صندوق</vt:lpstr>
      <vt:lpstr>تبعی</vt:lpstr>
      <vt:lpstr>اوراق مشارکت</vt:lpstr>
      <vt:lpstr>تعدیل قیمت</vt:lpstr>
      <vt:lpstr>سپرده</vt:lpstr>
      <vt:lpstr>جمع درآمدها</vt:lpstr>
      <vt:lpstr>سرمایه‌گذاری در سهام</vt:lpstr>
      <vt:lpstr>سرمایه‌گذاری در صندوق</vt:lpstr>
      <vt:lpstr>سرمایه‌گذاری در اوراق بهادار</vt:lpstr>
      <vt:lpstr>مبالغ تخصیصی اوراق آوند</vt:lpstr>
      <vt:lpstr>درآمد سپرده بانکی</vt:lpstr>
      <vt:lpstr>سایر درآمدها</vt:lpstr>
      <vt:lpstr>درآمد سود سهام</vt:lpstr>
      <vt:lpstr>سود اوراق بهادار</vt:lpstr>
      <vt:lpstr>سود سپرده بانکی</vt:lpstr>
      <vt:lpstr>درآمد ناشی از فروش</vt:lpstr>
      <vt:lpstr>درآمد ناشی از تغییر قیمت اوراق</vt:lpstr>
      <vt:lpstr>'مبالغ تخصیصی اوراق آوند'!Print_Area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Pirzadeh, Keyvan</cp:lastModifiedBy>
  <dcterms:modified xsi:type="dcterms:W3CDTF">2025-07-26T13:42:28Z</dcterms:modified>
</cp:coreProperties>
</file>