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5\"/>
    </mc:Choice>
  </mc:AlternateContent>
  <xr:revisionPtr revIDLastSave="0" documentId="13_ncr:1_{4DC263C8-2C2F-4038-905E-4510A2BA997A}" xr6:coauthVersionLast="47" xr6:coauthVersionMax="47" xr10:uidLastSave="{00000000-0000-0000-0000-000000000000}"/>
  <bookViews>
    <workbookView xWindow="-120" yWindow="-120" windowWidth="29040" windowHeight="15720" tabRatio="908" activeTab="10" xr2:uid="{00000000-000D-0000-FFFF-FFFF00000000}"/>
  </bookViews>
  <sheets>
    <sheet name="سهام" sheetId="1" r:id="rId1"/>
    <sheet name="واحد 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رمایه‌گذاری در سهام" sheetId="11" r:id="rId8"/>
    <sheet name="سرمایه‌گذاری در صندوق" sheetId="18" r:id="rId9"/>
    <sheet name="سرمایه‌گذاری در اوراق بهادار" sheetId="12" r:id="rId10"/>
    <sheet name="مبالغ تخصیصی اوراق آوند" sheetId="19" r:id="rId11"/>
    <sheet name="درآمد سپرده بانکی" sheetId="13" r:id="rId12"/>
    <sheet name="سایر درآمدها" sheetId="14" r:id="rId13"/>
    <sheet name="درآمد سود سهام" sheetId="8" r:id="rId14"/>
    <sheet name="سود سپرده بانکی" sheetId="17" r:id="rId15"/>
    <sheet name="سود اوراق بهادار" sheetId="7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0">'مبالغ تخصیصی اوراق آوند'!$A$1:$H$27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" i="1" l="1"/>
  <c r="Y11" i="16"/>
  <c r="Y63" i="3"/>
  <c r="K97" i="6"/>
  <c r="G12" i="15"/>
  <c r="U14" i="11"/>
  <c r="U9" i="11"/>
  <c r="U10" i="11"/>
  <c r="U11" i="11"/>
  <c r="U12" i="11"/>
  <c r="U13" i="11"/>
  <c r="U8" i="11"/>
  <c r="K14" i="11"/>
  <c r="K9" i="11"/>
  <c r="K10" i="11"/>
  <c r="K11" i="11"/>
  <c r="K12" i="11"/>
  <c r="K13" i="11"/>
  <c r="K8" i="11"/>
  <c r="U11" i="18"/>
  <c r="U9" i="18"/>
  <c r="U10" i="18"/>
  <c r="U8" i="18"/>
  <c r="C11" i="15"/>
  <c r="C11" i="14"/>
  <c r="E11" i="14"/>
  <c r="I8" i="12"/>
  <c r="C10" i="15"/>
  <c r="C9" i="15"/>
  <c r="C7" i="1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S9" i="18"/>
  <c r="S10" i="18"/>
  <c r="S8" i="18"/>
  <c r="I9" i="18"/>
  <c r="I10" i="18"/>
  <c r="I8" i="18"/>
  <c r="S9" i="11"/>
  <c r="S10" i="11"/>
  <c r="S11" i="11"/>
  <c r="S12" i="11"/>
  <c r="S13" i="11"/>
  <c r="S8" i="11"/>
  <c r="I10" i="11"/>
  <c r="I11" i="11"/>
  <c r="I12" i="11"/>
  <c r="I13" i="11"/>
  <c r="I8" i="11"/>
  <c r="I9" i="11"/>
  <c r="I14" i="9"/>
  <c r="Q14" i="9"/>
  <c r="Q11" i="9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8" i="17"/>
  <c r="K40" i="4"/>
  <c r="E15" i="19" l="1"/>
  <c r="E13" i="19"/>
  <c r="S11" i="18" l="1"/>
  <c r="Q11" i="18"/>
  <c r="O11" i="18"/>
  <c r="M11" i="18"/>
  <c r="I11" i="18"/>
  <c r="G11" i="18"/>
  <c r="E11" i="18"/>
  <c r="C11" i="18"/>
  <c r="M138" i="17"/>
  <c r="K138" i="17"/>
  <c r="I138" i="17"/>
  <c r="G138" i="17"/>
  <c r="E138" i="17"/>
  <c r="C138" i="17"/>
  <c r="W11" i="16"/>
  <c r="U11" i="16"/>
  <c r="O11" i="16"/>
  <c r="K11" i="16"/>
  <c r="G11" i="16"/>
  <c r="E11" i="16"/>
  <c r="I138" i="13"/>
  <c r="E138" i="13"/>
  <c r="Q63" i="12"/>
  <c r="O63" i="12"/>
  <c r="M63" i="12"/>
  <c r="K63" i="12"/>
  <c r="I63" i="12"/>
  <c r="G63" i="12"/>
  <c r="E63" i="12"/>
  <c r="C63" i="12"/>
  <c r="S14" i="11"/>
  <c r="Q14" i="11"/>
  <c r="O14" i="11"/>
  <c r="M14" i="11"/>
  <c r="I14" i="11"/>
  <c r="G14" i="11"/>
  <c r="E14" i="11"/>
  <c r="C14" i="11"/>
  <c r="Q20" i="10"/>
  <c r="O20" i="10"/>
  <c r="M20" i="10"/>
  <c r="I20" i="10"/>
  <c r="G20" i="10"/>
  <c r="E20" i="10"/>
  <c r="Q58" i="9"/>
  <c r="O58" i="9"/>
  <c r="M58" i="9"/>
  <c r="I58" i="9"/>
  <c r="G58" i="9"/>
  <c r="E58" i="9"/>
  <c r="S12" i="8"/>
  <c r="Q12" i="8"/>
  <c r="O12" i="8"/>
  <c r="M12" i="8"/>
  <c r="K12" i="8"/>
  <c r="I12" i="8"/>
  <c r="M39" i="7"/>
  <c r="K39" i="7"/>
  <c r="I39" i="7"/>
  <c r="G39" i="7"/>
  <c r="E39" i="7"/>
  <c r="C39" i="7"/>
  <c r="I97" i="6"/>
  <c r="G97" i="6"/>
  <c r="E97" i="6"/>
  <c r="C97" i="6"/>
  <c r="W63" i="3"/>
  <c r="U63" i="3"/>
  <c r="O63" i="3"/>
  <c r="K63" i="3"/>
  <c r="G63" i="3"/>
  <c r="E63" i="3"/>
  <c r="W14" i="1"/>
  <c r="U14" i="1"/>
  <c r="O14" i="1"/>
  <c r="K14" i="1"/>
  <c r="G14" i="1"/>
  <c r="E14" i="1"/>
  <c r="K9" i="18" l="1"/>
  <c r="K10" i="18"/>
  <c r="C8" i="15"/>
  <c r="K8" i="18"/>
  <c r="K11" i="18" s="1"/>
  <c r="K15" i="13"/>
  <c r="K23" i="13"/>
  <c r="K31" i="13"/>
  <c r="K39" i="13"/>
  <c r="K47" i="13"/>
  <c r="K55" i="13"/>
  <c r="K63" i="13"/>
  <c r="K71" i="13"/>
  <c r="K79" i="13"/>
  <c r="K87" i="13"/>
  <c r="K95" i="13"/>
  <c r="K103" i="13"/>
  <c r="K111" i="13"/>
  <c r="K119" i="13"/>
  <c r="K127" i="13"/>
  <c r="K135" i="13"/>
  <c r="K16" i="13"/>
  <c r="K24" i="13"/>
  <c r="K32" i="13"/>
  <c r="K40" i="13"/>
  <c r="K56" i="13"/>
  <c r="K64" i="13"/>
  <c r="K72" i="13"/>
  <c r="K88" i="13"/>
  <c r="K96" i="13"/>
  <c r="K104" i="13"/>
  <c r="K120" i="13"/>
  <c r="K128" i="13"/>
  <c r="K65" i="13"/>
  <c r="K97" i="13"/>
  <c r="K113" i="13"/>
  <c r="K137" i="13"/>
  <c r="K10" i="13"/>
  <c r="K34" i="13"/>
  <c r="K50" i="13"/>
  <c r="K74" i="13"/>
  <c r="K90" i="13"/>
  <c r="K114" i="13"/>
  <c r="K8" i="13"/>
  <c r="K138" i="13" s="1"/>
  <c r="K85" i="13"/>
  <c r="K117" i="13"/>
  <c r="K22" i="13"/>
  <c r="K54" i="13"/>
  <c r="K62" i="13"/>
  <c r="K102" i="13"/>
  <c r="K118" i="13"/>
  <c r="K134" i="13"/>
  <c r="K48" i="13"/>
  <c r="K80" i="13"/>
  <c r="K112" i="13"/>
  <c r="K136" i="13"/>
  <c r="K81" i="13"/>
  <c r="K105" i="13"/>
  <c r="K129" i="13"/>
  <c r="K18" i="13"/>
  <c r="K42" i="13"/>
  <c r="K66" i="13"/>
  <c r="K98" i="13"/>
  <c r="K130" i="13"/>
  <c r="K77" i="13"/>
  <c r="K30" i="13"/>
  <c r="K86" i="13"/>
  <c r="K9" i="13"/>
  <c r="K17" i="13"/>
  <c r="K25" i="13"/>
  <c r="K33" i="13"/>
  <c r="K41" i="13"/>
  <c r="K49" i="13"/>
  <c r="K57" i="13"/>
  <c r="K73" i="13"/>
  <c r="K89" i="13"/>
  <c r="K121" i="13"/>
  <c r="K26" i="13"/>
  <c r="K58" i="13"/>
  <c r="K82" i="13"/>
  <c r="K106" i="13"/>
  <c r="K122" i="13"/>
  <c r="K61" i="13"/>
  <c r="K133" i="13"/>
  <c r="K78" i="13"/>
  <c r="K11" i="13"/>
  <c r="K19" i="13"/>
  <c r="K27" i="13"/>
  <c r="K35" i="13"/>
  <c r="K43" i="13"/>
  <c r="K51" i="13"/>
  <c r="K59" i="13"/>
  <c r="K67" i="13"/>
  <c r="K75" i="13"/>
  <c r="K83" i="13"/>
  <c r="K91" i="13"/>
  <c r="K99" i="13"/>
  <c r="K107" i="13"/>
  <c r="K115" i="13"/>
  <c r="K123" i="13"/>
  <c r="K131" i="13"/>
  <c r="K45" i="13"/>
  <c r="K93" i="13"/>
  <c r="K109" i="13"/>
  <c r="K14" i="13"/>
  <c r="K46" i="13"/>
  <c r="K70" i="13"/>
  <c r="K110" i="13"/>
  <c r="K126" i="13"/>
  <c r="K12" i="13"/>
  <c r="K20" i="13"/>
  <c r="K28" i="13"/>
  <c r="K36" i="13"/>
  <c r="K44" i="13"/>
  <c r="K52" i="13"/>
  <c r="K60" i="13"/>
  <c r="K68" i="13"/>
  <c r="K76" i="13"/>
  <c r="K84" i="13"/>
  <c r="K92" i="13"/>
  <c r="K100" i="13"/>
  <c r="K108" i="13"/>
  <c r="K116" i="13"/>
  <c r="K124" i="13"/>
  <c r="K132" i="13"/>
  <c r="K13" i="13"/>
  <c r="K21" i="13"/>
  <c r="K29" i="13"/>
  <c r="K37" i="13"/>
  <c r="K53" i="13"/>
  <c r="K69" i="13"/>
  <c r="K101" i="13"/>
  <c r="K125" i="13"/>
  <c r="K38" i="13"/>
  <c r="K94" i="13"/>
  <c r="G11" i="13"/>
  <c r="G12" i="13"/>
  <c r="G13" i="13"/>
  <c r="G21" i="13"/>
  <c r="G29" i="13"/>
  <c r="G37" i="13"/>
  <c r="G45" i="13"/>
  <c r="G53" i="13"/>
  <c r="G61" i="13"/>
  <c r="G69" i="13"/>
  <c r="G77" i="13"/>
  <c r="G85" i="13"/>
  <c r="G93" i="13"/>
  <c r="G101" i="13"/>
  <c r="G109" i="13"/>
  <c r="G117" i="13"/>
  <c r="G125" i="13"/>
  <c r="G133" i="13"/>
  <c r="G23" i="13"/>
  <c r="G39" i="13"/>
  <c r="G55" i="13"/>
  <c r="G63" i="13"/>
  <c r="G79" i="13"/>
  <c r="G87" i="13"/>
  <c r="G103" i="13"/>
  <c r="G119" i="13"/>
  <c r="G135" i="13"/>
  <c r="G24" i="13"/>
  <c r="G56" i="13"/>
  <c r="G72" i="13"/>
  <c r="G88" i="13"/>
  <c r="G96" i="13"/>
  <c r="G112" i="13"/>
  <c r="G128" i="13"/>
  <c r="G17" i="13"/>
  <c r="G33" i="13"/>
  <c r="G41" i="13"/>
  <c r="G57" i="13"/>
  <c r="G73" i="13"/>
  <c r="G89" i="13"/>
  <c r="G105" i="13"/>
  <c r="G121" i="13"/>
  <c r="G10" i="13"/>
  <c r="G34" i="13"/>
  <c r="G50" i="13"/>
  <c r="G66" i="13"/>
  <c r="G82" i="13"/>
  <c r="G90" i="13"/>
  <c r="G106" i="13"/>
  <c r="G122" i="13"/>
  <c r="G130" i="13"/>
  <c r="G19" i="13"/>
  <c r="G35" i="13"/>
  <c r="G43" i="13"/>
  <c r="G59" i="13"/>
  <c r="G75" i="13"/>
  <c r="G83" i="13"/>
  <c r="G99" i="13"/>
  <c r="G115" i="13"/>
  <c r="G131" i="13"/>
  <c r="G20" i="13"/>
  <c r="G36" i="13"/>
  <c r="G52" i="13"/>
  <c r="G68" i="13"/>
  <c r="G84" i="13"/>
  <c r="G100" i="13"/>
  <c r="G108" i="13"/>
  <c r="G124" i="13"/>
  <c r="G14" i="13"/>
  <c r="G22" i="13"/>
  <c r="G30" i="13"/>
  <c r="G38" i="13"/>
  <c r="G46" i="13"/>
  <c r="G54" i="13"/>
  <c r="G62" i="13"/>
  <c r="G70" i="13"/>
  <c r="G78" i="13"/>
  <c r="G86" i="13"/>
  <c r="G94" i="13"/>
  <c r="G102" i="13"/>
  <c r="G110" i="13"/>
  <c r="G118" i="13"/>
  <c r="G126" i="13"/>
  <c r="G134" i="13"/>
  <c r="G15" i="13"/>
  <c r="G31" i="13"/>
  <c r="G47" i="13"/>
  <c r="G71" i="13"/>
  <c r="G95" i="13"/>
  <c r="G111" i="13"/>
  <c r="G127" i="13"/>
  <c r="G32" i="13"/>
  <c r="G40" i="13"/>
  <c r="G48" i="13"/>
  <c r="G64" i="13"/>
  <c r="G80" i="13"/>
  <c r="G104" i="13"/>
  <c r="G120" i="13"/>
  <c r="G136" i="13"/>
  <c r="G25" i="13"/>
  <c r="G49" i="13"/>
  <c r="G65" i="13"/>
  <c r="G81" i="13"/>
  <c r="G97" i="13"/>
  <c r="G113" i="13"/>
  <c r="G137" i="13"/>
  <c r="G18" i="13"/>
  <c r="G26" i="13"/>
  <c r="G42" i="13"/>
  <c r="G58" i="13"/>
  <c r="G74" i="13"/>
  <c r="G98" i="13"/>
  <c r="G114" i="13"/>
  <c r="G8" i="13"/>
  <c r="G27" i="13"/>
  <c r="G51" i="13"/>
  <c r="G67" i="13"/>
  <c r="G91" i="13"/>
  <c r="G107" i="13"/>
  <c r="G123" i="13"/>
  <c r="G28" i="13"/>
  <c r="G44" i="13"/>
  <c r="G60" i="13"/>
  <c r="G76" i="13"/>
  <c r="G92" i="13"/>
  <c r="G116" i="13"/>
  <c r="G132" i="13"/>
  <c r="G129" i="13"/>
  <c r="G16" i="13"/>
  <c r="G9" i="13"/>
  <c r="C12" i="15" l="1"/>
  <c r="E8" i="15"/>
  <c r="G138" i="13"/>
  <c r="E11" i="15" l="1"/>
  <c r="E9" i="15"/>
  <c r="E10" i="15"/>
  <c r="E7" i="15"/>
  <c r="E12" i="15" s="1"/>
</calcChain>
</file>

<file path=xl/sharedStrings.xml><?xml version="1.0" encoding="utf-8"?>
<sst xmlns="http://schemas.openxmlformats.org/spreadsheetml/2006/main" count="2186" uniqueCount="382">
  <si>
    <t>صندوق سرمایه‌گذاری ثابت آوند مفید</t>
  </si>
  <si>
    <t>صورت وضعیت پورتفوی</t>
  </si>
  <si>
    <t>برای ماه منتهی به 1404/05/31</t>
  </si>
  <si>
    <t>نام شرکت</t>
  </si>
  <si>
    <t>1404/04/31</t>
  </si>
  <si>
    <t>تغییرات طی دوره</t>
  </si>
  <si>
    <t>1404/05/31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</si>
  <si>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</si>
  <si>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</si>
  <si>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</si>
  <si>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</si>
  <si>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</si>
  <si>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</si>
  <si>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</si>
  <si>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</si>
  <si>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</si>
  <si>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سایپا</t>
  </si>
  <si>
    <t>صندوق س سهامی بیدار-اهرمی - واحد عادی</t>
  </si>
  <si>
    <t>صندوق طلای عیار مفید</t>
  </si>
  <si>
    <t>گروه صنعتی پاکشو</t>
  </si>
  <si>
    <t>گسترش سوخت سبززاگرس(سهامی عام)</t>
  </si>
  <si>
    <t>ملی  صنایع  مس  ایران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</si>
  <si>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</si>
  <si>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</si>
  <si>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</si>
  <si>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</si>
  <si>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</si>
  <si>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</si>
  <si>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</si>
  <si>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</si>
  <si>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</si>
  <si>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 ت پاکشو-4810-04/07/09</t>
  </si>
  <si>
    <t>1404/07/09</t>
  </si>
  <si>
    <t>اختیارف ت خساپا-3898-04/11/01</t>
  </si>
  <si>
    <t>1404/11/01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</si>
  <si>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</si>
  <si>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</si>
  <si>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</si>
  <si>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</si>
  <si>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</si>
  <si>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 سولیکو کاله</t>
  </si>
  <si>
    <t>0.00%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</si>
  <si>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</si>
  <si>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</si>
  <si>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</si>
  <si>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</si>
  <si>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سلف میلگرد درپاد تبریز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</si>
  <si>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</si>
  <si>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</si>
  <si>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</si>
  <si>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</si>
  <si>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</si>
  <si>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خزانه-م3بودجه01-040520</t>
  </si>
  <si>
    <t>اسناد خزانه-م7بودجه02-040910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</si>
  <si>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</si>
  <si>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</si>
  <si>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</si>
  <si>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</si>
  <si>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اسنادخزانه-م4بودجه01-040917</t>
  </si>
  <si>
    <t>اسنادخزانه-م5بودجه01-041015</t>
  </si>
  <si>
    <t>اسنادخزانه-م7بودجه01-040714</t>
  </si>
  <si>
    <t>اسنادخزانه-م8بودجه01-040728</t>
  </si>
  <si>
    <t>اسنادخزانه-م9بودجه01-040826</t>
  </si>
  <si>
    <t>صکوک اجاره صملی404-6ماهه18%</t>
  </si>
  <si>
    <t>صکوک اجاره صند412-بدون ضامن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</si>
  <si>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</si>
  <si>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</si>
  <si>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</si>
  <si>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</si>
  <si>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</si>
  <si>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</si>
  <si>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</si>
  <si>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تجارت0409</t>
  </si>
  <si>
    <t>گواهی اعتبار مولد شهر14040730</t>
  </si>
  <si>
    <t>مرابحه اورند پیشرو-مفید051118</t>
  </si>
  <si>
    <t>مرابحه طبیعت سبز-مفید060920</t>
  </si>
  <si>
    <t>مرابحه طبیعت سبز-مفید070311</t>
  </si>
  <si>
    <t>مرابحه عام دولت127-ش.خ040623</t>
  </si>
  <si>
    <t>مرابحه عام دولت132-ش.خ041110</t>
  </si>
  <si>
    <t>مرابحه عام دولت143-ش.خ041009</t>
  </si>
  <si>
    <t>مرابحه عام دولت145-ش.خ050707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</si>
  <si>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</si>
  <si>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</si>
  <si>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</si>
  <si>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</si>
  <si>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</si>
  <si>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</si>
  <si>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دولت208-ش.خ060714</t>
  </si>
  <si>
    <t>مرابحه عام دولت210-ش.خ051121</t>
  </si>
  <si>
    <t>مرابحه نفت و گاز سرو071226</t>
  </si>
  <si>
    <t>مرابحه کاسپین تامین 070625</t>
  </si>
  <si>
    <t>مشارکت ش قم0612-3 ماهه 20.5%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</si>
  <si>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</si>
  <si>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</si>
  <si>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</si>
  <si>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</si>
  <si>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</si>
  <si>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</si>
  <si>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-3.59%</t>
  </si>
  <si>
    <t>-4.70%</t>
  </si>
  <si>
    <t>-4.22%</t>
  </si>
  <si>
    <t>1.73%</t>
  </si>
  <si>
    <t>-5.48%</t>
  </si>
  <si>
    <t>-6.05%</t>
  </si>
  <si>
    <t>-5.02%</t>
  </si>
  <si>
    <t>1.02%</t>
  </si>
  <si>
    <t>-5.18%</t>
  </si>
  <si>
    <t>-2.44%</t>
  </si>
  <si>
    <t>2.54%</t>
  </si>
  <si>
    <t>-1.01%</t>
  </si>
  <si>
    <t>-6.04%</t>
  </si>
  <si>
    <t>-0.61%</t>
  </si>
  <si>
    <t>-4.85%</t>
  </si>
  <si>
    <t>-7.21%</t>
  </si>
  <si>
    <t>-1.21%</t>
  </si>
  <si>
    <t>-0.99%</t>
  </si>
  <si>
    <t>-3.96%</t>
  </si>
  <si>
    <t>-3.88%</t>
  </si>
  <si>
    <t>-5.74%</t>
  </si>
  <si>
    <t>-8.13%</t>
  </si>
  <si>
    <t>-6.32%</t>
  </si>
  <si>
    <t>-2.76%</t>
  </si>
  <si>
    <t>-7.90%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</si>
  <si>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</si>
  <si>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</si>
  <si>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</si>
  <si>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</si>
  <si>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</si>
  <si>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</si>
  <si>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پاسارگاد هفت تیر</t>
  </si>
  <si>
    <t>207-8100-16111111-1</t>
  </si>
  <si>
    <t xml:space="preserve">بانک خاورمیانه ظفر </t>
  </si>
  <si>
    <t>100910810707074692</t>
  </si>
  <si>
    <t>بانک مسکن دولت</t>
  </si>
  <si>
    <t>بانک ملت شعبه مستقل مرکزی</t>
  </si>
  <si>
    <t>9973880985</t>
  </si>
  <si>
    <t>بانک تجارت کار</t>
  </si>
  <si>
    <t>200111468213</t>
  </si>
  <si>
    <t>بانک ملت چهار راه جهان کودک</t>
  </si>
  <si>
    <t>9102783576</t>
  </si>
  <si>
    <t>بانک صادرات بورس کالا</t>
  </si>
  <si>
    <t>218966307004</t>
  </si>
  <si>
    <t>بانک شهر نیاوران</t>
  </si>
  <si>
    <t>0407668542002</t>
  </si>
  <si>
    <t xml:space="preserve">بانک صادرات سپهبد قرنی	</t>
  </si>
  <si>
    <t>0407669972006</t>
  </si>
  <si>
    <t>بانک صادرات شریعتی</t>
  </si>
  <si>
    <t>0407677755001</t>
  </si>
  <si>
    <t xml:space="preserve">بانک تجارت دیجیتال </t>
  </si>
  <si>
    <t>0479605227295</t>
  </si>
  <si>
    <t>0479605256824</t>
  </si>
  <si>
    <t>بانک ملت ملت مستقل</t>
  </si>
  <si>
    <t>2857414385</t>
  </si>
  <si>
    <t>بانک رفاه دادمان</t>
  </si>
  <si>
    <t>406109590</t>
  </si>
  <si>
    <t>2873847629</t>
  </si>
  <si>
    <t>0407718230007</t>
  </si>
  <si>
    <t>بانک ملت جهان کودک</t>
  </si>
  <si>
    <t>2884674859</t>
  </si>
  <si>
    <t>بانک صادرات دکتر شریعتی</t>
  </si>
  <si>
    <t>0407720917005</t>
  </si>
  <si>
    <t>2887889159</t>
  </si>
  <si>
    <t>2889408102</t>
  </si>
  <si>
    <t>0407728116008</t>
  </si>
  <si>
    <t>2890791200</t>
  </si>
  <si>
    <t>بانک ملت مستقل مرکزی</t>
  </si>
  <si>
    <t>2890901775</t>
  </si>
  <si>
    <t>2893007904</t>
  </si>
  <si>
    <t>0479605550886</t>
  </si>
  <si>
    <t>بانک صادرات طالقانی</t>
  </si>
  <si>
    <t>0407741826005</t>
  </si>
  <si>
    <t>2901199728</t>
  </si>
  <si>
    <t>0479605579484</t>
  </si>
  <si>
    <t>0407746580000</t>
  </si>
  <si>
    <t>0479605595241</t>
  </si>
  <si>
    <t>بانک ملت  مستقل مرکزی</t>
  </si>
  <si>
    <t>2919047743</t>
  </si>
  <si>
    <t>بانک صادرات سپهبد قرنی</t>
  </si>
  <si>
    <t>0407763818002</t>
  </si>
  <si>
    <t>0407766648008</t>
  </si>
  <si>
    <t>2926614489</t>
  </si>
  <si>
    <t>2929970131</t>
  </si>
  <si>
    <t>0479605766801</t>
  </si>
  <si>
    <t xml:space="preserve">بانک ملت شعبه مستقل مرکزی	</t>
  </si>
  <si>
    <t>2931750262</t>
  </si>
  <si>
    <t>2932978858</t>
  </si>
  <si>
    <t>0479605791721</t>
  </si>
  <si>
    <t>0479605805145</t>
  </si>
  <si>
    <t>0407781009003</t>
  </si>
  <si>
    <t>0407783620003</t>
  </si>
  <si>
    <t>بانک مسکن نیاوران</t>
  </si>
  <si>
    <t>5607100000345</t>
  </si>
  <si>
    <t>بانک مسکن خدامی</t>
  </si>
  <si>
    <t>5607000000619</t>
  </si>
  <si>
    <t>2073041611111120</t>
  </si>
  <si>
    <t>2073041611111121</t>
  </si>
  <si>
    <t>2073041611111122</t>
  </si>
  <si>
    <t>2948441953</t>
  </si>
  <si>
    <t>2073041611111123</t>
  </si>
  <si>
    <t>2073041611111124</t>
  </si>
  <si>
    <t>1404/04/30</t>
  </si>
  <si>
    <t>0407795927000</t>
  </si>
  <si>
    <t>2952299325</t>
  </si>
  <si>
    <t>0479605901617</t>
  </si>
  <si>
    <t>2955106913</t>
  </si>
  <si>
    <t>1404/05/01</t>
  </si>
  <si>
    <t>0407799507007</t>
  </si>
  <si>
    <t>2073041611111125</t>
  </si>
  <si>
    <t>بانک تجارت فاطمی</t>
  </si>
  <si>
    <t>0479605909592</t>
  </si>
  <si>
    <t>2073041611111126</t>
  </si>
  <si>
    <t>2957263214</t>
  </si>
  <si>
    <t>5607100000733</t>
  </si>
  <si>
    <t>0407810563002</t>
  </si>
  <si>
    <t>0479605986194</t>
  </si>
  <si>
    <t>0407812179003</t>
  </si>
  <si>
    <t>0479606035130</t>
  </si>
  <si>
    <t>2970090605</t>
  </si>
  <si>
    <t>0479606044163</t>
  </si>
  <si>
    <t>2073041611111127</t>
  </si>
  <si>
    <t>2971646282</t>
  </si>
  <si>
    <t>0479606045353</t>
  </si>
  <si>
    <t>0407823027004</t>
  </si>
  <si>
    <t>2974142062</t>
  </si>
  <si>
    <t>0479606077763</t>
  </si>
  <si>
    <t>2073041611111128</t>
  </si>
  <si>
    <t>0407828694003</t>
  </si>
  <si>
    <t>0479606087513</t>
  </si>
  <si>
    <t>0407829056004</t>
  </si>
  <si>
    <t>بانک صادرات سپهبدقرنی</t>
  </si>
  <si>
    <t>0407829059009</t>
  </si>
  <si>
    <t>0407829187009</t>
  </si>
  <si>
    <t>بانک اقتصاد نوین اقدسیه</t>
  </si>
  <si>
    <t>216850538930003</t>
  </si>
  <si>
    <t>0407829277007</t>
  </si>
  <si>
    <t>0479606090417</t>
  </si>
  <si>
    <t xml:space="preserve">بانک ملت مستقل مرکزی	</t>
  </si>
  <si>
    <t>2980488102</t>
  </si>
  <si>
    <t>2073041611111129</t>
  </si>
  <si>
    <t>2982372185</t>
  </si>
  <si>
    <t>0479606119230</t>
  </si>
  <si>
    <t>2073041611111130</t>
  </si>
  <si>
    <t>بانک شهر کامرانیه</t>
  </si>
  <si>
    <t>7001005633338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</si>
  <si>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</si>
  <si>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</si>
  <si>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</si>
  <si>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</si>
  <si>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</si>
  <si>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</si>
  <si>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</si>
  <si>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</si>
  <si>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دولت112-ش.خ 040408</t>
  </si>
  <si>
    <t>بانک خاورمیانه آفریقا</t>
  </si>
  <si>
    <t>بانک مسکن پیامبر</t>
  </si>
  <si>
    <t>بانک مسکن امیرکبیر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</si>
  <si>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</si>
  <si>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</si>
  <si>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</si>
  <si>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</si>
  <si>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</si>
  <si>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</si>
  <si>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</si>
  <si>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</si>
  <si>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</si>
  <si>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</si>
  <si>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سرمایه گذاری سهامی اهرمی موج فیروزه</t>
  </si>
  <si>
    <t>امتیاز تسهیلات مسکن سال1404</t>
  </si>
  <si>
    <t>اسناد خزانه-م1بودجه01-040326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</si>
  <si>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</si>
  <si>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</si>
  <si>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</si>
  <si>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</si>
  <si>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</si>
  <si>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</si>
  <si>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</si>
  <si>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</si>
  <si>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</si>
  <si>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</si>
  <si>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100960935000000386</t>
  </si>
  <si>
    <t>216850538930001</t>
  </si>
  <si>
    <t>207307161111112</t>
  </si>
  <si>
    <t>100960935000000602</t>
  </si>
  <si>
    <t xml:space="preserve">100960935000000605	</t>
  </si>
  <si>
    <t>100960935000000613</t>
  </si>
  <si>
    <t>100960935000000627</t>
  </si>
  <si>
    <t>100960935000000674</t>
  </si>
  <si>
    <t>100960935000000733</t>
  </si>
  <si>
    <t>100960935000000757</t>
  </si>
  <si>
    <t>207.307.16111111.4</t>
  </si>
  <si>
    <t>0407283853008</t>
  </si>
  <si>
    <t>5600887337766</t>
  </si>
  <si>
    <t>207303161111118</t>
  </si>
  <si>
    <t>207303161111119</t>
  </si>
  <si>
    <t>2073031611111110</t>
  </si>
  <si>
    <t>216850538930002</t>
  </si>
  <si>
    <t>207304161111114</t>
  </si>
  <si>
    <t>207304161111115</t>
  </si>
  <si>
    <t>5600877335903</t>
  </si>
  <si>
    <t>5600887341891</t>
  </si>
  <si>
    <t>207304161111116</t>
  </si>
  <si>
    <t>5600887342535</t>
  </si>
  <si>
    <t>2827984236</t>
  </si>
  <si>
    <t>2832409245</t>
  </si>
  <si>
    <t>207304161111117</t>
  </si>
  <si>
    <t>2836130258</t>
  </si>
  <si>
    <t>207304161111118</t>
  </si>
  <si>
    <t>0479605173847</t>
  </si>
  <si>
    <t>207304161111119</t>
  </si>
  <si>
    <t>2861495201</t>
  </si>
  <si>
    <t>2073041611111110</t>
  </si>
  <si>
    <t>2073041611111111</t>
  </si>
  <si>
    <t>2073041611111112</t>
  </si>
  <si>
    <t>2073041611111113</t>
  </si>
  <si>
    <t>2073041611111114</t>
  </si>
  <si>
    <t>2073041611111115</t>
  </si>
  <si>
    <t>2073041611111116</t>
  </si>
  <si>
    <t>2073041611111117</t>
  </si>
  <si>
    <t>0407716785006</t>
  </si>
  <si>
    <t>2881923050</t>
  </si>
  <si>
    <t>2905115143</t>
  </si>
  <si>
    <t>2073041611111118</t>
  </si>
  <si>
    <t>2073041611111119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</si>
  <si>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</si>
  <si>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</si>
  <si>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</si>
  <si>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</si>
  <si>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</si>
  <si>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</si>
  <si>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</si>
  <si>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</si>
  <si>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</si>
  <si>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</si>
  <si>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</si>
  <si>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</si>
  <si>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</si>
  <si>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</si>
  <si>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</si>
  <si>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</si>
  <si>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</si>
  <si>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</si>
  <si>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</si>
  <si>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</si>
  <si>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</si>
  <si>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</si>
  <si>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</si>
  <si>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</si>
  <si>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</si>
  <si>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شهرداری قم</t>
  </si>
  <si>
    <t>عدرپاد2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</si>
  <si>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</si>
  <si>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</si>
  <si>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</si>
  <si>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</si>
  <si>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</si>
  <si>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</si>
  <si>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</si>
  <si>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کرمان موتور</t>
  </si>
  <si>
    <t>هساپا411</t>
  </si>
  <si>
    <t>شرکت سولیکو کاله</t>
  </si>
  <si>
    <t>عکاله51</t>
  </si>
  <si>
    <t>شرکت گروه صنعتی برنز</t>
  </si>
  <si>
    <t>شرکت سرمایه گذاری صدر تامین</t>
  </si>
  <si>
    <t>هفملی 503</t>
  </si>
  <si>
    <t>تامین سرمایه کاردان</t>
  </si>
  <si>
    <t>سهیدرو 053</t>
  </si>
  <si>
    <t>38/2</t>
  </si>
  <si>
    <t>تامین سرمایه دماوند</t>
  </si>
  <si>
    <t>عغدیر21</t>
  </si>
  <si>
    <t>صندوق سرمایه گذاری اختصاصی بازارگردانی الگوریتم سرآمد بازار</t>
  </si>
  <si>
    <t>سرو07</t>
  </si>
  <si>
    <t>39/25</t>
  </si>
  <si>
    <t>از ابتدای سال مالی</t>
  </si>
  <si>
    <t>تا پایان ماه</t>
  </si>
  <si>
    <t>جلوگیری از نوسان بازار</t>
  </si>
  <si>
    <t>سرمایه‌گذاری در صندوق</t>
  </si>
  <si>
    <t>درآمد ناشی از تعهد پذیره نویسی</t>
  </si>
  <si>
    <t>اعتبار مولد شهر14040730</t>
  </si>
  <si>
    <t>اتوبوس1</t>
  </si>
  <si>
    <t>41/7</t>
  </si>
  <si>
    <t>صگل504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</si>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</sst>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(#,##0\)"/>
    <numFmt numFmtId="165" formatCode="#,##0.00000000_-;\(#,##0.00000000\)"/>
    <numFmt numFmtId="166" formatCode="_(* #,##0.00_);_(* \(#,##0.00\);_(* &quot;-&quot;??_);_(@_)"/>
  </numFmts>
  <fonts count="17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b/>
      <sz val="11"/>
      <name val="B Titr"/>
      <charset val="178"/>
    </font>
    <font>
      <b/>
      <sz val="9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B Nazanin"/>
      <charset val="178"/>
    </font>
    <font>
      <b/>
      <sz val="10"/>
      <color rgb="FF000000"/>
      <name val="IRANSans"/>
      <family val="2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166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164" fontId="10" fillId="0" borderId="3" xfId="3" applyNumberFormat="1" applyFont="1" applyFill="1" applyBorder="1" applyAlignment="1">
      <alignment horizontal="center" vertical="center" wrapText="1" readingOrder="2"/>
    </xf>
    <xf numFmtId="49" fontId="10" fillId="0" borderId="3" xfId="3" applyNumberFormat="1" applyFont="1" applyFill="1" applyBorder="1" applyAlignment="1">
      <alignment horizontal="center" vertical="center" wrapText="1" readingOrder="2"/>
    </xf>
    <xf numFmtId="164" fontId="13" fillId="0" borderId="0" xfId="4" applyNumberFormat="1" applyFill="1" applyAlignment="1">
      <alignment horizontal="center"/>
    </xf>
    <xf numFmtId="164" fontId="13" fillId="0" borderId="0" xfId="4" applyNumberFormat="1" applyFill="1" applyAlignment="1">
      <alignment horizontal="right" vertical="center"/>
    </xf>
    <xf numFmtId="3" fontId="15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9" fontId="6" fillId="0" borderId="2" xfId="1" applyFont="1" applyFill="1" applyBorder="1" applyAlignment="1">
      <alignment horizontal="center" vertical="center"/>
    </xf>
    <xf numFmtId="164" fontId="7" fillId="0" borderId="0" xfId="2" applyNumberFormat="1" applyFont="1" applyFill="1"/>
    <xf numFmtId="164" fontId="2" fillId="0" borderId="0" xfId="2" applyNumberFormat="1" applyFill="1"/>
    <xf numFmtId="164" fontId="9" fillId="0" borderId="3" xfId="2" applyNumberFormat="1" applyFont="1" applyFill="1" applyBorder="1" applyAlignment="1">
      <alignment horizontal="center" vertical="center" wrapText="1" readingOrder="2"/>
    </xf>
    <xf numFmtId="164" fontId="10" fillId="0" borderId="3" xfId="2" applyNumberFormat="1" applyFont="1" applyFill="1" applyBorder="1" applyAlignment="1">
      <alignment horizontal="center" vertical="center" wrapText="1" readingOrder="2"/>
    </xf>
    <xf numFmtId="164" fontId="11" fillId="0" borderId="3" xfId="2" applyNumberFormat="1" applyFont="1" applyFill="1" applyBorder="1" applyAlignment="1">
      <alignment horizontal="center" vertical="center" wrapText="1" readingOrder="2"/>
    </xf>
    <xf numFmtId="164" fontId="2" fillId="0" borderId="0" xfId="2" applyNumberFormat="1" applyFill="1" applyAlignment="1">
      <alignment horizontal="center"/>
    </xf>
    <xf numFmtId="164" fontId="10" fillId="0" borderId="3" xfId="2" applyNumberFormat="1" applyFont="1" applyFill="1" applyBorder="1" applyAlignment="1">
      <alignment horizontal="center" vertical="center" readingOrder="2"/>
    </xf>
    <xf numFmtId="3" fontId="15" fillId="0" borderId="0" xfId="0" applyNumberFormat="1" applyFont="1" applyFill="1"/>
    <xf numFmtId="3" fontId="16" fillId="0" borderId="0" xfId="0" applyNumberFormat="1" applyFont="1" applyFill="1"/>
    <xf numFmtId="164" fontId="6" fillId="0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64" fontId="1" fillId="0" borderId="0" xfId="2" applyNumberFormat="1" applyFont="1" applyFill="1"/>
    <xf numFmtId="49" fontId="10" fillId="0" borderId="3" xfId="2" applyNumberFormat="1" applyFont="1" applyFill="1" applyBorder="1" applyAlignment="1">
      <alignment horizontal="center" vertical="center" wrapText="1" readingOrder="2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10" fillId="0" borderId="4" xfId="2" applyNumberFormat="1" applyFont="1" applyFill="1" applyBorder="1" applyAlignment="1">
      <alignment horizontal="center" vertical="center" wrapText="1" readingOrder="2"/>
    </xf>
    <xf numFmtId="164" fontId="10" fillId="0" borderId="6" xfId="2" applyNumberFormat="1" applyFont="1" applyFill="1" applyBorder="1" applyAlignment="1">
      <alignment horizontal="center" vertical="center" wrapText="1" readingOrder="2"/>
    </xf>
    <xf numFmtId="164" fontId="11" fillId="0" borderId="4" xfId="2" applyNumberFormat="1" applyFont="1" applyFill="1" applyBorder="1" applyAlignment="1">
      <alignment horizontal="center" vertical="center" wrapText="1" readingOrder="2"/>
    </xf>
    <xf numFmtId="164" fontId="11" fillId="0" borderId="6" xfId="2" applyNumberFormat="1" applyFont="1" applyFill="1" applyBorder="1" applyAlignment="1">
      <alignment horizontal="center" vertical="center" wrapText="1" readingOrder="2"/>
    </xf>
    <xf numFmtId="164" fontId="7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10" fillId="0" borderId="5" xfId="2" applyNumberFormat="1" applyFont="1" applyFill="1" applyBorder="1" applyAlignment="1">
      <alignment horizontal="center" vertical="center" wrapText="1" readingOrder="2"/>
    </xf>
    <xf numFmtId="164" fontId="11" fillId="0" borderId="5" xfId="2" applyNumberFormat="1" applyFont="1" applyFill="1" applyBorder="1" applyAlignment="1">
      <alignment horizontal="center" vertical="center" wrapText="1" readingOrder="2"/>
    </xf>
  </cellXfs>
  <cellStyles count="5">
    <cellStyle name="Comma 2" xfId="3" xr:uid="{23DC3023-CDC8-4DE5-9165-D72C40CC911A}"/>
    <cellStyle name="Hyperlink" xfId="4" builtinId="8"/>
    <cellStyle name="Normal" xfId="0" builtinId="0"/>
    <cellStyle name="Normal 2" xfId="2" xr:uid="{D4AE16AE-9BC4-4A01-80EF-391CDD15336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topLeftCell="B1" workbookViewId="0">
      <selection activeCell="Y12" sqref="Y12"/>
    </sheetView>
  </sheetViews>
  <sheetFormatPr defaultRowHeight="18.75" x14ac:dyDescent="0.25"/>
  <cols>
    <col min="1" max="1" width="37.42578125" style="6" bestFit="1" customWidth="1"/>
    <col min="2" max="2" width="1" style="6" customWidth="1"/>
    <col min="3" max="3" width="21" style="6" customWidth="1"/>
    <col min="4" max="4" width="1" style="6" customWidth="1"/>
    <col min="5" max="5" width="23" style="6" customWidth="1"/>
    <col min="6" max="6" width="1" style="6" customWidth="1"/>
    <col min="7" max="7" width="26" style="6" customWidth="1"/>
    <col min="8" max="8" width="1" style="6" customWidth="1"/>
    <col min="9" max="9" width="11" style="6" customWidth="1"/>
    <col min="10" max="10" width="1" style="6" customWidth="1"/>
    <col min="11" max="11" width="22" style="6" customWidth="1"/>
    <col min="12" max="12" width="1" style="6" customWidth="1"/>
    <col min="13" max="13" width="11" style="6" customWidth="1"/>
    <col min="14" max="14" width="1" style="6" customWidth="1"/>
    <col min="15" max="15" width="22" style="6" customWidth="1"/>
    <col min="16" max="16" width="1" style="6" customWidth="1"/>
    <col min="17" max="17" width="21" style="6" customWidth="1"/>
    <col min="18" max="18" width="1" style="6" customWidth="1"/>
    <col min="19" max="19" width="16" style="6" customWidth="1"/>
    <col min="20" max="20" width="1" style="6" customWidth="1"/>
    <col min="21" max="21" width="23" style="6" customWidth="1"/>
    <col min="22" max="22" width="1" style="6" customWidth="1"/>
    <col min="23" max="23" width="26" style="6" customWidth="1"/>
    <col min="24" max="24" width="1" style="6" customWidth="1"/>
    <col min="25" max="25" width="32" style="6" customWidth="1"/>
    <col min="26" max="26" width="1" style="6" customWidth="1"/>
    <col min="27" max="27" width="9.140625" style="6" customWidth="1"/>
    <col min="28" max="16384" width="9.140625" style="6"/>
  </cols>
  <sheetData>
    <row r="2" spans="1:25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6" spans="1:25" ht="26.25" x14ac:dyDescent="0.25">
      <c r="A6" s="27" t="s">
        <v>3</v>
      </c>
      <c r="C6" s="27" t="s">
        <v>4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ht="26.25" x14ac:dyDescent="0.25">
      <c r="A7" s="27" t="s">
        <v>3</v>
      </c>
      <c r="C7" s="27" t="s">
        <v>7</v>
      </c>
      <c r="E7" s="27" t="s">
        <v>8</v>
      </c>
      <c r="G7" s="27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ht="26.25" x14ac:dyDescent="0.25">
      <c r="A8" s="27" t="s">
        <v>3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ht="21" x14ac:dyDescent="0.25">
      <c r="A9" s="7" t="s">
        <v>15</v>
      </c>
      <c r="C9" s="6">
        <v>27000000</v>
      </c>
      <c r="E9" s="6">
        <v>117118349819</v>
      </c>
      <c r="G9" s="6">
        <v>127662556356</v>
      </c>
      <c r="I9" s="6">
        <v>0</v>
      </c>
      <c r="K9" s="6">
        <v>0</v>
      </c>
      <c r="M9" s="6">
        <v>0</v>
      </c>
      <c r="O9" s="6">
        <v>0</v>
      </c>
      <c r="Q9" s="6">
        <v>27000000</v>
      </c>
      <c r="S9" s="6">
        <v>4887</v>
      </c>
      <c r="U9" s="6">
        <v>117118349819</v>
      </c>
      <c r="W9" s="6">
        <v>131234100318</v>
      </c>
      <c r="Y9" s="11">
        <v>4.8587788322966021E-4</v>
      </c>
    </row>
    <row r="10" spans="1:25" ht="21" x14ac:dyDescent="0.25">
      <c r="A10" s="7" t="s">
        <v>16</v>
      </c>
      <c r="C10" s="6">
        <v>19342254481</v>
      </c>
      <c r="E10" s="6">
        <v>7001085160694</v>
      </c>
      <c r="G10" s="6">
        <v>7848882923658.5498</v>
      </c>
      <c r="I10" s="6">
        <v>0</v>
      </c>
      <c r="K10" s="6">
        <v>0</v>
      </c>
      <c r="M10" s="6">
        <v>0</v>
      </c>
      <c r="O10" s="6">
        <v>0</v>
      </c>
      <c r="Q10" s="6">
        <v>19342254481</v>
      </c>
      <c r="S10" s="6">
        <v>417</v>
      </c>
      <c r="U10" s="6">
        <v>7001085160694</v>
      </c>
      <c r="W10" s="6">
        <v>8022020046974.5498</v>
      </c>
      <c r="Y10" s="11">
        <v>2.970052837033306E-2</v>
      </c>
    </row>
    <row r="11" spans="1:25" ht="21" x14ac:dyDescent="0.25">
      <c r="A11" s="7" t="s">
        <v>19</v>
      </c>
      <c r="C11" s="6">
        <v>540123452</v>
      </c>
      <c r="E11" s="6">
        <v>2000602897070</v>
      </c>
      <c r="G11" s="6">
        <v>2456602169725.79</v>
      </c>
      <c r="I11" s="6">
        <v>0</v>
      </c>
      <c r="K11" s="6">
        <v>0</v>
      </c>
      <c r="M11" s="6">
        <v>0</v>
      </c>
      <c r="O11" s="6">
        <v>0</v>
      </c>
      <c r="Q11" s="6">
        <v>540123452</v>
      </c>
      <c r="S11" s="6">
        <v>4675</v>
      </c>
      <c r="U11" s="6">
        <v>2000602897070</v>
      </c>
      <c r="W11" s="6">
        <v>2511396270165.77</v>
      </c>
      <c r="Y11" s="11">
        <v>9.2981313602348969E-3</v>
      </c>
    </row>
    <row r="12" spans="1:25" ht="21" x14ac:dyDescent="0.25">
      <c r="A12" s="7" t="s">
        <v>20</v>
      </c>
      <c r="C12" s="6">
        <v>66800000</v>
      </c>
      <c r="E12" s="6">
        <v>99638032598</v>
      </c>
      <c r="G12" s="6">
        <v>69361353014.399994</v>
      </c>
      <c r="I12" s="6">
        <v>0</v>
      </c>
      <c r="K12" s="6">
        <v>0</v>
      </c>
      <c r="M12" s="6">
        <v>0</v>
      </c>
      <c r="O12" s="6">
        <v>0</v>
      </c>
      <c r="Q12" s="6">
        <v>66800000</v>
      </c>
      <c r="S12" s="6">
        <v>829</v>
      </c>
      <c r="U12" s="6">
        <v>99638032598</v>
      </c>
      <c r="W12" s="6">
        <v>55077166330.400002</v>
      </c>
      <c r="Y12" s="11">
        <v>2.0391633672999068E-4</v>
      </c>
    </row>
    <row r="13" spans="1:25" ht="21" x14ac:dyDescent="0.25">
      <c r="A13" s="7" t="s">
        <v>21</v>
      </c>
      <c r="C13" s="6">
        <v>494909488</v>
      </c>
      <c r="E13" s="6">
        <v>2500600120140</v>
      </c>
      <c r="G13" s="6">
        <v>2950907270022.1299</v>
      </c>
      <c r="I13" s="6">
        <v>0</v>
      </c>
      <c r="K13" s="6">
        <v>0</v>
      </c>
      <c r="M13" s="6">
        <v>0</v>
      </c>
      <c r="O13" s="6">
        <v>0</v>
      </c>
      <c r="Q13" s="6">
        <v>494909488</v>
      </c>
      <c r="S13" s="6">
        <v>5826</v>
      </c>
      <c r="U13" s="6">
        <v>2500600120140</v>
      </c>
      <c r="W13" s="6">
        <v>2867720726463.54</v>
      </c>
      <c r="Y13" s="11">
        <v>1.061737820346695E-2</v>
      </c>
    </row>
    <row r="14" spans="1:25" ht="21" x14ac:dyDescent="0.25">
      <c r="A14" s="7" t="s">
        <v>22</v>
      </c>
      <c r="C14" s="6" t="s">
        <v>22</v>
      </c>
      <c r="E14" s="8">
        <f>SUM(E9:E13)</f>
        <v>11719044560321</v>
      </c>
      <c r="F14" s="7"/>
      <c r="G14" s="8">
        <f>SUM(G9:G13)</f>
        <v>13453416272776.871</v>
      </c>
      <c r="I14" s="6" t="s">
        <v>22</v>
      </c>
      <c r="K14" s="8">
        <f>SUM(K9:K13)</f>
        <v>0</v>
      </c>
      <c r="L14" s="7"/>
      <c r="M14" s="7" t="s">
        <v>22</v>
      </c>
      <c r="N14" s="7"/>
      <c r="O14" s="8">
        <f>SUM(O9:O13)</f>
        <v>0</v>
      </c>
      <c r="Q14" s="6" t="s">
        <v>22</v>
      </c>
      <c r="S14" s="6" t="s">
        <v>22</v>
      </c>
      <c r="U14" s="8">
        <f>SUM(U9:U13)</f>
        <v>11719044560321</v>
      </c>
      <c r="V14" s="7"/>
      <c r="W14" s="8">
        <f>SUM(W9:W13)</f>
        <v>13587448310252.262</v>
      </c>
      <c r="Y14" s="24">
        <f>SUM(Y9:Y13)</f>
        <v>5.0305832153994555E-2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3"/>
  <sheetViews>
    <sheetView rightToLeft="1" workbookViewId="0">
      <selection activeCell="E69" sqref="E69"/>
    </sheetView>
  </sheetViews>
  <sheetFormatPr defaultRowHeight="18.75" x14ac:dyDescent="0.25"/>
  <cols>
    <col min="1" max="1" width="29.42578125" style="6" customWidth="1"/>
    <col min="2" max="2" width="1" style="6" customWidth="1"/>
    <col min="3" max="3" width="22" style="6" customWidth="1"/>
    <col min="4" max="4" width="1" style="6" customWidth="1"/>
    <col min="5" max="5" width="23" style="6" customWidth="1"/>
    <col min="6" max="6" width="1" style="6" customWidth="1"/>
    <col min="7" max="7" width="22" style="6" customWidth="1"/>
    <col min="8" max="8" width="1" style="6" customWidth="1"/>
    <col min="9" max="9" width="23" style="6" customWidth="1"/>
    <col min="10" max="10" width="1" style="6" customWidth="1"/>
    <col min="11" max="11" width="22" style="6" customWidth="1"/>
    <col min="12" max="12" width="1" style="6" customWidth="1"/>
    <col min="13" max="13" width="23" style="6" customWidth="1"/>
    <col min="14" max="14" width="1" style="6" customWidth="1"/>
    <col min="15" max="15" width="22" style="6" customWidth="1"/>
    <col min="16" max="16" width="1" style="6" customWidth="1"/>
    <col min="17" max="17" width="22" style="6" customWidth="1"/>
    <col min="18" max="18" width="1" style="6" customWidth="1"/>
    <col min="19" max="19" width="9.140625" style="6" customWidth="1"/>
    <col min="20" max="16384" width="9.140625" style="6"/>
  </cols>
  <sheetData>
    <row r="2" spans="1:1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  <c r="H3" s="28" t="s">
        <v>244</v>
      </c>
      <c r="I3" s="28" t="s">
        <v>244</v>
      </c>
      <c r="J3" s="28" t="s">
        <v>244</v>
      </c>
      <c r="K3" s="28" t="s">
        <v>244</v>
      </c>
      <c r="L3" s="28" t="s">
        <v>244</v>
      </c>
      <c r="M3" s="28" t="s">
        <v>244</v>
      </c>
      <c r="N3" s="28" t="s">
        <v>244</v>
      </c>
      <c r="O3" s="28" t="s">
        <v>244</v>
      </c>
      <c r="P3" s="28" t="s">
        <v>244</v>
      </c>
      <c r="Q3" s="28" t="s">
        <v>244</v>
      </c>
    </row>
    <row r="4" spans="1:1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6.25" x14ac:dyDescent="0.25">
      <c r="A6" s="27" t="s">
        <v>248</v>
      </c>
      <c r="C6" s="27" t="s">
        <v>246</v>
      </c>
      <c r="D6" s="27" t="s">
        <v>246</v>
      </c>
      <c r="E6" s="27" t="s">
        <v>246</v>
      </c>
      <c r="F6" s="27" t="s">
        <v>246</v>
      </c>
      <c r="G6" s="27" t="s">
        <v>246</v>
      </c>
      <c r="H6" s="27" t="s">
        <v>246</v>
      </c>
      <c r="I6" s="27" t="s">
        <v>246</v>
      </c>
      <c r="K6" s="27" t="s">
        <v>247</v>
      </c>
      <c r="L6" s="27" t="s">
        <v>247</v>
      </c>
      <c r="M6" s="27" t="s">
        <v>247</v>
      </c>
      <c r="N6" s="27" t="s">
        <v>247</v>
      </c>
      <c r="O6" s="27" t="s">
        <v>247</v>
      </c>
      <c r="P6" s="27" t="s">
        <v>247</v>
      </c>
      <c r="Q6" s="27" t="s">
        <v>247</v>
      </c>
    </row>
    <row r="7" spans="1:17" ht="26.25" x14ac:dyDescent="0.25">
      <c r="A7" s="27" t="s">
        <v>248</v>
      </c>
      <c r="C7" s="27" t="s">
        <v>273</v>
      </c>
      <c r="E7" s="27" t="s">
        <v>270</v>
      </c>
      <c r="G7" s="27" t="s">
        <v>271</v>
      </c>
      <c r="I7" s="27" t="s">
        <v>274</v>
      </c>
      <c r="K7" s="27" t="s">
        <v>273</v>
      </c>
      <c r="M7" s="27" t="s">
        <v>270</v>
      </c>
      <c r="O7" s="27" t="s">
        <v>271</v>
      </c>
      <c r="Q7" s="27" t="s">
        <v>274</v>
      </c>
    </row>
    <row r="8" spans="1:17" ht="21" x14ac:dyDescent="0.25">
      <c r="A8" s="7" t="s">
        <v>63</v>
      </c>
      <c r="C8" s="6">
        <v>896369569</v>
      </c>
      <c r="E8" s="6">
        <v>0</v>
      </c>
      <c r="G8" s="6">
        <v>4359498659</v>
      </c>
      <c r="I8" s="6">
        <f>+G8+E8+C8</f>
        <v>5255868228</v>
      </c>
      <c r="K8" s="6">
        <v>11674737558</v>
      </c>
      <c r="M8" s="6">
        <v>0</v>
      </c>
      <c r="O8" s="6">
        <v>4359498659</v>
      </c>
      <c r="Q8" s="6">
        <f>+O8+M8+K8</f>
        <v>16034236217</v>
      </c>
    </row>
    <row r="9" spans="1:17" ht="21" x14ac:dyDescent="0.25">
      <c r="A9" s="7" t="s">
        <v>52</v>
      </c>
      <c r="C9" s="6">
        <v>0</v>
      </c>
      <c r="E9" s="6">
        <v>0</v>
      </c>
      <c r="G9" s="6">
        <v>7886640803</v>
      </c>
      <c r="I9" s="6">
        <f t="shared" ref="I9:I62" si="0">+G9+E9+C9</f>
        <v>7886640803</v>
      </c>
      <c r="K9" s="6">
        <v>0</v>
      </c>
      <c r="M9" s="6">
        <v>0</v>
      </c>
      <c r="O9" s="6">
        <v>7886640803</v>
      </c>
      <c r="Q9" s="6">
        <f t="shared" ref="Q9:Q62" si="1">+O9+M9+K9</f>
        <v>7886640803</v>
      </c>
    </row>
    <row r="10" spans="1:17" ht="21" x14ac:dyDescent="0.25">
      <c r="A10" s="7" t="s">
        <v>40</v>
      </c>
      <c r="C10" s="6">
        <v>0</v>
      </c>
      <c r="E10" s="6">
        <v>0</v>
      </c>
      <c r="G10" s="6">
        <v>664481447</v>
      </c>
      <c r="I10" s="6">
        <f t="shared" si="0"/>
        <v>664481447</v>
      </c>
      <c r="K10" s="6">
        <v>0</v>
      </c>
      <c r="M10" s="6">
        <v>0</v>
      </c>
      <c r="O10" s="6">
        <v>664481447</v>
      </c>
      <c r="Q10" s="6">
        <f t="shared" si="1"/>
        <v>664481447</v>
      </c>
    </row>
    <row r="11" spans="1:17" ht="21" x14ac:dyDescent="0.25">
      <c r="A11" s="7" t="s">
        <v>88</v>
      </c>
      <c r="C11" s="6">
        <v>316829329780</v>
      </c>
      <c r="E11" s="6">
        <v>-428583284832</v>
      </c>
      <c r="G11" s="6">
        <v>-166907272</v>
      </c>
      <c r="I11" s="6">
        <f t="shared" si="0"/>
        <v>-111920862324</v>
      </c>
      <c r="K11" s="6">
        <v>916143583714</v>
      </c>
      <c r="M11" s="6">
        <v>-636160505462</v>
      </c>
      <c r="O11" s="6">
        <v>-166907272</v>
      </c>
      <c r="Q11" s="6">
        <f t="shared" si="1"/>
        <v>279816170980</v>
      </c>
    </row>
    <row r="12" spans="1:17" ht="21" x14ac:dyDescent="0.25">
      <c r="A12" s="7" t="s">
        <v>268</v>
      </c>
      <c r="C12" s="6">
        <v>0</v>
      </c>
      <c r="E12" s="6">
        <v>0</v>
      </c>
      <c r="G12" s="6">
        <v>0</v>
      </c>
      <c r="I12" s="6">
        <f t="shared" si="0"/>
        <v>0</v>
      </c>
      <c r="K12" s="6">
        <v>0</v>
      </c>
      <c r="M12" s="6">
        <v>0</v>
      </c>
      <c r="O12" s="6">
        <v>1649797124</v>
      </c>
      <c r="Q12" s="6">
        <f t="shared" si="1"/>
        <v>1649797124</v>
      </c>
    </row>
    <row r="13" spans="1:17" ht="21" x14ac:dyDescent="0.25">
      <c r="A13" s="7" t="s">
        <v>252</v>
      </c>
      <c r="C13" s="6">
        <v>0</v>
      </c>
      <c r="E13" s="6">
        <v>0</v>
      </c>
      <c r="G13" s="6">
        <v>0</v>
      </c>
      <c r="I13" s="6">
        <f t="shared" si="0"/>
        <v>0</v>
      </c>
      <c r="K13" s="6">
        <v>1465995850</v>
      </c>
      <c r="M13" s="6">
        <v>0</v>
      </c>
      <c r="O13" s="6">
        <v>3523096921</v>
      </c>
      <c r="Q13" s="6">
        <f t="shared" si="1"/>
        <v>4989092771</v>
      </c>
    </row>
    <row r="14" spans="1:17" ht="21" x14ac:dyDescent="0.25">
      <c r="A14" s="7" t="s">
        <v>77</v>
      </c>
      <c r="C14" s="6">
        <v>87158492073</v>
      </c>
      <c r="E14" s="6">
        <v>-305723696790</v>
      </c>
      <c r="G14" s="6">
        <v>0</v>
      </c>
      <c r="I14" s="6">
        <f t="shared" si="0"/>
        <v>-218565204717</v>
      </c>
      <c r="K14" s="6">
        <v>322291004940</v>
      </c>
      <c r="M14" s="6">
        <v>-17597288106</v>
      </c>
      <c r="O14" s="6">
        <v>213179061394</v>
      </c>
      <c r="Q14" s="6">
        <f t="shared" si="1"/>
        <v>517872778228</v>
      </c>
    </row>
    <row r="15" spans="1:17" ht="21" x14ac:dyDescent="0.25">
      <c r="A15" s="7" t="s">
        <v>67</v>
      </c>
      <c r="C15" s="6">
        <v>48087460659</v>
      </c>
      <c r="E15" s="6">
        <v>0</v>
      </c>
      <c r="G15" s="6">
        <v>0</v>
      </c>
      <c r="I15" s="6">
        <f t="shared" si="0"/>
        <v>48087460659</v>
      </c>
      <c r="K15" s="6">
        <v>128981493357</v>
      </c>
      <c r="M15" s="6">
        <v>-182237500</v>
      </c>
      <c r="O15" s="6">
        <v>-762500</v>
      </c>
      <c r="Q15" s="6">
        <f t="shared" si="1"/>
        <v>128798493357</v>
      </c>
    </row>
    <row r="16" spans="1:17" ht="21" x14ac:dyDescent="0.25">
      <c r="A16" s="7" t="s">
        <v>48</v>
      </c>
      <c r="C16" s="6">
        <v>1502218460</v>
      </c>
      <c r="E16" s="6">
        <v>824337139</v>
      </c>
      <c r="G16" s="6">
        <v>0</v>
      </c>
      <c r="I16" s="6">
        <f t="shared" si="0"/>
        <v>2326555599</v>
      </c>
      <c r="K16" s="6">
        <v>4573770491</v>
      </c>
      <c r="M16" s="6">
        <v>2419815475</v>
      </c>
      <c r="O16" s="6">
        <v>0</v>
      </c>
      <c r="Q16" s="6">
        <f t="shared" si="1"/>
        <v>6993585966</v>
      </c>
    </row>
    <row r="17" spans="1:17" ht="21" x14ac:dyDescent="0.25">
      <c r="A17" s="7" t="s">
        <v>92</v>
      </c>
      <c r="C17" s="6">
        <v>15753424655</v>
      </c>
      <c r="E17" s="6">
        <v>0</v>
      </c>
      <c r="G17" s="6">
        <v>0</v>
      </c>
      <c r="I17" s="6">
        <f t="shared" si="0"/>
        <v>15753424655</v>
      </c>
      <c r="K17" s="6">
        <v>15753424655</v>
      </c>
      <c r="M17" s="6">
        <v>0</v>
      </c>
      <c r="O17" s="6">
        <v>0</v>
      </c>
      <c r="Q17" s="6">
        <f t="shared" si="1"/>
        <v>15753424655</v>
      </c>
    </row>
    <row r="18" spans="1:17" ht="21" x14ac:dyDescent="0.25">
      <c r="A18" s="7" t="s">
        <v>76</v>
      </c>
      <c r="C18" s="6">
        <v>48054246577</v>
      </c>
      <c r="E18" s="6">
        <v>0</v>
      </c>
      <c r="G18" s="6">
        <v>0</v>
      </c>
      <c r="I18" s="6">
        <f t="shared" si="0"/>
        <v>48054246577</v>
      </c>
      <c r="K18" s="6">
        <v>123158383563</v>
      </c>
      <c r="M18" s="6">
        <v>-183000000</v>
      </c>
      <c r="O18" s="6">
        <v>0</v>
      </c>
      <c r="Q18" s="6">
        <f t="shared" si="1"/>
        <v>122975383563</v>
      </c>
    </row>
    <row r="19" spans="1:17" ht="21" x14ac:dyDescent="0.25">
      <c r="A19" s="7" t="s">
        <v>89</v>
      </c>
      <c r="C19" s="6">
        <v>39107245233</v>
      </c>
      <c r="E19" s="6">
        <v>0</v>
      </c>
      <c r="G19" s="6">
        <v>0</v>
      </c>
      <c r="I19" s="6">
        <f t="shared" si="0"/>
        <v>39107245233</v>
      </c>
      <c r="K19" s="6">
        <v>116587433542</v>
      </c>
      <c r="M19" s="6">
        <v>0</v>
      </c>
      <c r="O19" s="6">
        <v>0</v>
      </c>
      <c r="Q19" s="6">
        <f t="shared" si="1"/>
        <v>116587433542</v>
      </c>
    </row>
    <row r="20" spans="1:17" ht="21" x14ac:dyDescent="0.25">
      <c r="A20" s="7" t="s">
        <v>86</v>
      </c>
      <c r="C20" s="6">
        <v>127111295391</v>
      </c>
      <c r="E20" s="6">
        <v>337165593363</v>
      </c>
      <c r="G20" s="6">
        <v>0</v>
      </c>
      <c r="I20" s="6">
        <f t="shared" si="0"/>
        <v>464276888754</v>
      </c>
      <c r="K20" s="6">
        <v>367635882552</v>
      </c>
      <c r="M20" s="6">
        <v>238284572216</v>
      </c>
      <c r="O20" s="6">
        <v>0</v>
      </c>
      <c r="Q20" s="6">
        <f t="shared" si="1"/>
        <v>605920454768</v>
      </c>
    </row>
    <row r="21" spans="1:17" ht="21" x14ac:dyDescent="0.25">
      <c r="A21" s="7" t="s">
        <v>87</v>
      </c>
      <c r="C21" s="6">
        <v>31522484585</v>
      </c>
      <c r="E21" s="6">
        <v>-38488565023</v>
      </c>
      <c r="G21" s="6">
        <v>0</v>
      </c>
      <c r="I21" s="6">
        <f t="shared" si="0"/>
        <v>-6966080438</v>
      </c>
      <c r="K21" s="6">
        <v>91170484468</v>
      </c>
      <c r="M21" s="6">
        <v>-42287775311</v>
      </c>
      <c r="O21" s="6">
        <v>0</v>
      </c>
      <c r="Q21" s="6">
        <f t="shared" si="1"/>
        <v>48882709157</v>
      </c>
    </row>
    <row r="22" spans="1:17" ht="21" x14ac:dyDescent="0.25">
      <c r="A22" s="7" t="s">
        <v>85</v>
      </c>
      <c r="C22" s="6">
        <v>165484996291</v>
      </c>
      <c r="E22" s="6">
        <v>430906406701</v>
      </c>
      <c r="G22" s="6">
        <v>0</v>
      </c>
      <c r="I22" s="6">
        <f t="shared" si="0"/>
        <v>596391402992</v>
      </c>
      <c r="K22" s="6">
        <v>480973811381</v>
      </c>
      <c r="M22" s="6">
        <v>308733261134</v>
      </c>
      <c r="O22" s="6">
        <v>0</v>
      </c>
      <c r="Q22" s="6">
        <f t="shared" si="1"/>
        <v>789707072515</v>
      </c>
    </row>
    <row r="23" spans="1:17" ht="21" x14ac:dyDescent="0.25">
      <c r="A23" s="7" t="s">
        <v>84</v>
      </c>
      <c r="C23" s="6">
        <v>38341212105</v>
      </c>
      <c r="E23" s="6">
        <v>71121078170</v>
      </c>
      <c r="G23" s="6">
        <v>0</v>
      </c>
      <c r="I23" s="6">
        <f t="shared" si="0"/>
        <v>109462290275</v>
      </c>
      <c r="K23" s="6">
        <v>120891931748</v>
      </c>
      <c r="M23" s="6">
        <v>46829435913</v>
      </c>
      <c r="O23" s="6">
        <v>0</v>
      </c>
      <c r="Q23" s="6">
        <f t="shared" si="1"/>
        <v>167721367661</v>
      </c>
    </row>
    <row r="24" spans="1:17" ht="21" x14ac:dyDescent="0.25">
      <c r="A24" s="7" t="s">
        <v>91</v>
      </c>
      <c r="C24" s="6">
        <v>17334316701</v>
      </c>
      <c r="E24" s="6">
        <v>0</v>
      </c>
      <c r="G24" s="6">
        <v>0</v>
      </c>
      <c r="I24" s="6">
        <f t="shared" si="0"/>
        <v>17334316701</v>
      </c>
      <c r="K24" s="6">
        <v>51827135117</v>
      </c>
      <c r="M24" s="6">
        <v>0</v>
      </c>
      <c r="O24" s="6">
        <v>0</v>
      </c>
      <c r="Q24" s="6">
        <f t="shared" si="1"/>
        <v>51827135117</v>
      </c>
    </row>
    <row r="25" spans="1:17" ht="21" x14ac:dyDescent="0.25">
      <c r="A25" s="7" t="s">
        <v>75</v>
      </c>
      <c r="C25" s="6">
        <v>49273090214</v>
      </c>
      <c r="E25" s="6">
        <v>0</v>
      </c>
      <c r="G25" s="6">
        <v>0</v>
      </c>
      <c r="I25" s="6">
        <f t="shared" si="0"/>
        <v>49273090214</v>
      </c>
      <c r="K25" s="6">
        <v>145810247569</v>
      </c>
      <c r="M25" s="6">
        <v>0</v>
      </c>
      <c r="O25" s="6">
        <v>0</v>
      </c>
      <c r="Q25" s="6">
        <f t="shared" si="1"/>
        <v>145810247569</v>
      </c>
    </row>
    <row r="26" spans="1:17" ht="21" x14ac:dyDescent="0.25">
      <c r="A26" s="7" t="s">
        <v>66</v>
      </c>
      <c r="C26" s="6">
        <v>19139959017</v>
      </c>
      <c r="E26" s="6">
        <v>7198451076</v>
      </c>
      <c r="G26" s="6">
        <v>0</v>
      </c>
      <c r="I26" s="6">
        <f t="shared" si="0"/>
        <v>26338410093</v>
      </c>
      <c r="K26" s="6">
        <v>58442622950</v>
      </c>
      <c r="M26" s="6">
        <v>21131388609</v>
      </c>
      <c r="O26" s="6">
        <v>0</v>
      </c>
      <c r="Q26" s="6">
        <f t="shared" si="1"/>
        <v>79574011559</v>
      </c>
    </row>
    <row r="27" spans="1:17" ht="21" x14ac:dyDescent="0.25">
      <c r="A27" s="7" t="s">
        <v>82</v>
      </c>
      <c r="C27" s="6">
        <v>84863558743</v>
      </c>
      <c r="E27" s="6">
        <v>-49917793477</v>
      </c>
      <c r="G27" s="6">
        <v>0</v>
      </c>
      <c r="I27" s="6">
        <f t="shared" si="0"/>
        <v>34945765266</v>
      </c>
      <c r="K27" s="6">
        <v>245305604508</v>
      </c>
      <c r="M27" s="6">
        <v>-45727912980</v>
      </c>
      <c r="O27" s="6">
        <v>0</v>
      </c>
      <c r="Q27" s="6">
        <f t="shared" si="1"/>
        <v>199577691528</v>
      </c>
    </row>
    <row r="28" spans="1:17" ht="21" x14ac:dyDescent="0.25">
      <c r="A28" s="7" t="s">
        <v>83</v>
      </c>
      <c r="C28" s="6">
        <v>62095286885</v>
      </c>
      <c r="E28" s="6">
        <v>92158972343</v>
      </c>
      <c r="G28" s="6">
        <v>0</v>
      </c>
      <c r="I28" s="6">
        <f t="shared" si="0"/>
        <v>154254259228</v>
      </c>
      <c r="K28" s="6">
        <v>179491905737</v>
      </c>
      <c r="M28" s="6">
        <v>89279191943</v>
      </c>
      <c r="O28" s="6">
        <v>0</v>
      </c>
      <c r="Q28" s="6">
        <f t="shared" si="1"/>
        <v>268771097680</v>
      </c>
    </row>
    <row r="29" spans="1:17" ht="21" x14ac:dyDescent="0.25">
      <c r="A29" s="7" t="s">
        <v>90</v>
      </c>
      <c r="C29" s="6">
        <v>8832141393</v>
      </c>
      <c r="E29" s="6">
        <v>3387791661</v>
      </c>
      <c r="G29" s="6">
        <v>0</v>
      </c>
      <c r="I29" s="6">
        <f t="shared" si="0"/>
        <v>12219933054</v>
      </c>
      <c r="K29" s="6">
        <v>26298014995</v>
      </c>
      <c r="M29" s="6">
        <v>9944241694</v>
      </c>
      <c r="O29" s="6">
        <v>0</v>
      </c>
      <c r="Q29" s="6">
        <f t="shared" si="1"/>
        <v>36242256689</v>
      </c>
    </row>
    <row r="30" spans="1:17" ht="21" x14ac:dyDescent="0.25">
      <c r="A30" s="7" t="s">
        <v>47</v>
      </c>
      <c r="C30" s="6">
        <v>29139491804</v>
      </c>
      <c r="E30" s="6">
        <v>0</v>
      </c>
      <c r="G30" s="6">
        <v>0</v>
      </c>
      <c r="I30" s="6">
        <f t="shared" si="0"/>
        <v>29139491804</v>
      </c>
      <c r="K30" s="6">
        <v>84157377048</v>
      </c>
      <c r="M30" s="6">
        <v>0</v>
      </c>
      <c r="O30" s="6">
        <v>0</v>
      </c>
      <c r="Q30" s="6">
        <f t="shared" si="1"/>
        <v>84157377048</v>
      </c>
    </row>
    <row r="31" spans="1:17" ht="21" x14ac:dyDescent="0.25">
      <c r="A31" s="7" t="s">
        <v>81</v>
      </c>
      <c r="C31" s="6">
        <v>20399678259</v>
      </c>
      <c r="E31" s="6">
        <v>38914032578</v>
      </c>
      <c r="G31" s="6">
        <v>0</v>
      </c>
      <c r="I31" s="6">
        <f t="shared" si="0"/>
        <v>59313710837</v>
      </c>
      <c r="K31" s="6">
        <v>61222222975</v>
      </c>
      <c r="M31" s="6">
        <v>19219534398</v>
      </c>
      <c r="O31" s="6">
        <v>0</v>
      </c>
      <c r="Q31" s="6">
        <f t="shared" si="1"/>
        <v>80441757373</v>
      </c>
    </row>
    <row r="32" spans="1:17" ht="21" x14ac:dyDescent="0.25">
      <c r="A32" s="7" t="s">
        <v>70</v>
      </c>
      <c r="C32" s="6">
        <v>79818566329</v>
      </c>
      <c r="E32" s="6">
        <v>17628155751</v>
      </c>
      <c r="G32" s="6">
        <v>0</v>
      </c>
      <c r="I32" s="6">
        <f t="shared" si="0"/>
        <v>97446722080</v>
      </c>
      <c r="K32" s="6">
        <v>231248760556</v>
      </c>
      <c r="M32" s="6">
        <v>56643180628</v>
      </c>
      <c r="O32" s="6">
        <v>0</v>
      </c>
      <c r="Q32" s="6">
        <f t="shared" si="1"/>
        <v>287891941184</v>
      </c>
    </row>
    <row r="33" spans="1:17" ht="21" x14ac:dyDescent="0.25">
      <c r="A33" s="7" t="s">
        <v>65</v>
      </c>
      <c r="C33" s="6">
        <v>57284178083</v>
      </c>
      <c r="E33" s="6">
        <v>0</v>
      </c>
      <c r="G33" s="6">
        <v>0</v>
      </c>
      <c r="I33" s="6">
        <f t="shared" si="0"/>
        <v>57284178083</v>
      </c>
      <c r="K33" s="6">
        <v>175548171457</v>
      </c>
      <c r="M33" s="6">
        <v>37986103339</v>
      </c>
      <c r="O33" s="6">
        <v>0</v>
      </c>
      <c r="Q33" s="6">
        <f t="shared" si="1"/>
        <v>213534274796</v>
      </c>
    </row>
    <row r="34" spans="1:17" ht="21" x14ac:dyDescent="0.25">
      <c r="A34" s="7" t="s">
        <v>74</v>
      </c>
      <c r="C34" s="6">
        <v>19603303081</v>
      </c>
      <c r="E34" s="6">
        <v>0</v>
      </c>
      <c r="G34" s="6">
        <v>0</v>
      </c>
      <c r="I34" s="6">
        <f t="shared" si="0"/>
        <v>19603303081</v>
      </c>
      <c r="K34" s="6">
        <v>58443296252</v>
      </c>
      <c r="M34" s="6">
        <v>0</v>
      </c>
      <c r="O34" s="6">
        <v>0</v>
      </c>
      <c r="Q34" s="6">
        <f t="shared" si="1"/>
        <v>58443296252</v>
      </c>
    </row>
    <row r="35" spans="1:17" ht="21" x14ac:dyDescent="0.25">
      <c r="A35" s="7" t="s">
        <v>80</v>
      </c>
      <c r="C35" s="6">
        <v>13979786691</v>
      </c>
      <c r="E35" s="6">
        <v>-32612238126</v>
      </c>
      <c r="G35" s="6">
        <v>0</v>
      </c>
      <c r="I35" s="6">
        <f t="shared" si="0"/>
        <v>-18632451435</v>
      </c>
      <c r="K35" s="6">
        <v>41113601010</v>
      </c>
      <c r="M35" s="6">
        <v>2330447290</v>
      </c>
      <c r="O35" s="6">
        <v>0</v>
      </c>
      <c r="Q35" s="6">
        <f t="shared" si="1"/>
        <v>43444048300</v>
      </c>
    </row>
    <row r="36" spans="1:17" ht="21" x14ac:dyDescent="0.25">
      <c r="A36" s="7" t="s">
        <v>69</v>
      </c>
      <c r="C36" s="6">
        <v>40130601093</v>
      </c>
      <c r="E36" s="6">
        <v>0</v>
      </c>
      <c r="G36" s="6">
        <v>0</v>
      </c>
      <c r="I36" s="6">
        <f t="shared" si="0"/>
        <v>40130601093</v>
      </c>
      <c r="K36" s="6">
        <v>116884883357</v>
      </c>
      <c r="M36" s="6">
        <v>0</v>
      </c>
      <c r="O36" s="6">
        <v>0</v>
      </c>
      <c r="Q36" s="6">
        <f t="shared" si="1"/>
        <v>116884883357</v>
      </c>
    </row>
    <row r="37" spans="1:17" ht="21" x14ac:dyDescent="0.25">
      <c r="A37" s="7" t="s">
        <v>79</v>
      </c>
      <c r="C37" s="6">
        <v>2712314547</v>
      </c>
      <c r="E37" s="6">
        <v>-7789396012</v>
      </c>
      <c r="G37" s="6">
        <v>0</v>
      </c>
      <c r="I37" s="6">
        <f t="shared" si="0"/>
        <v>-5077081465</v>
      </c>
      <c r="K37" s="6">
        <v>7858084328</v>
      </c>
      <c r="M37" s="6">
        <v>-2792422060</v>
      </c>
      <c r="O37" s="6">
        <v>0</v>
      </c>
      <c r="Q37" s="6">
        <f t="shared" si="1"/>
        <v>5065662268</v>
      </c>
    </row>
    <row r="38" spans="1:17" ht="21" x14ac:dyDescent="0.25">
      <c r="A38" s="7" t="s">
        <v>78</v>
      </c>
      <c r="C38" s="6">
        <v>2202228301</v>
      </c>
      <c r="E38" s="6">
        <v>-9851222449</v>
      </c>
      <c r="G38" s="6">
        <v>0</v>
      </c>
      <c r="I38" s="6">
        <f t="shared" si="0"/>
        <v>-7648994148</v>
      </c>
      <c r="K38" s="6">
        <v>6995588489</v>
      </c>
      <c r="M38" s="6">
        <v>-3941899039</v>
      </c>
      <c r="O38" s="6">
        <v>0</v>
      </c>
      <c r="Q38" s="6">
        <f t="shared" si="1"/>
        <v>3053689450</v>
      </c>
    </row>
    <row r="39" spans="1:17" ht="21" x14ac:dyDescent="0.25">
      <c r="A39" s="7" t="s">
        <v>71</v>
      </c>
      <c r="C39" s="6">
        <v>15588934426</v>
      </c>
      <c r="E39" s="6">
        <v>5900550048</v>
      </c>
      <c r="G39" s="6">
        <v>0</v>
      </c>
      <c r="I39" s="6">
        <f t="shared" si="0"/>
        <v>21489484474</v>
      </c>
      <c r="K39" s="6">
        <v>45737556881</v>
      </c>
      <c r="M39" s="6">
        <v>17318679350</v>
      </c>
      <c r="O39" s="6">
        <v>0</v>
      </c>
      <c r="Q39" s="6">
        <f t="shared" si="1"/>
        <v>63056236231</v>
      </c>
    </row>
    <row r="40" spans="1:17" ht="21" x14ac:dyDescent="0.25">
      <c r="A40" s="7" t="s">
        <v>68</v>
      </c>
      <c r="C40" s="6">
        <v>15335388453</v>
      </c>
      <c r="E40" s="6">
        <v>6225525268</v>
      </c>
      <c r="G40" s="6">
        <v>0</v>
      </c>
      <c r="I40" s="6">
        <f t="shared" si="0"/>
        <v>21560913721</v>
      </c>
      <c r="K40" s="6">
        <v>45736118834</v>
      </c>
      <c r="M40" s="6">
        <v>18275606379</v>
      </c>
      <c r="O40" s="6">
        <v>0</v>
      </c>
      <c r="Q40" s="6">
        <f t="shared" si="1"/>
        <v>64011725213</v>
      </c>
    </row>
    <row r="41" spans="1:17" ht="21" x14ac:dyDescent="0.25">
      <c r="A41" s="7" t="s">
        <v>64</v>
      </c>
      <c r="C41" s="6">
        <v>40317863391</v>
      </c>
      <c r="E41" s="6">
        <v>16944300898</v>
      </c>
      <c r="G41" s="6">
        <v>0</v>
      </c>
      <c r="I41" s="6">
        <f t="shared" si="0"/>
        <v>57262164289</v>
      </c>
      <c r="K41" s="6">
        <v>117286254404</v>
      </c>
      <c r="M41" s="6">
        <v>49743778747</v>
      </c>
      <c r="O41" s="6">
        <v>0</v>
      </c>
      <c r="Q41" s="6">
        <f t="shared" si="1"/>
        <v>167030033151</v>
      </c>
    </row>
    <row r="42" spans="1:17" ht="21" x14ac:dyDescent="0.25">
      <c r="A42" s="7" t="s">
        <v>59</v>
      </c>
      <c r="C42" s="6">
        <v>0</v>
      </c>
      <c r="E42" s="6">
        <v>4106866827</v>
      </c>
      <c r="G42" s="6">
        <v>0</v>
      </c>
      <c r="I42" s="6">
        <f t="shared" si="0"/>
        <v>4106866827</v>
      </c>
      <c r="K42" s="6">
        <v>0</v>
      </c>
      <c r="M42" s="6">
        <v>12067254801</v>
      </c>
      <c r="O42" s="6">
        <v>0</v>
      </c>
      <c r="Q42" s="6">
        <f t="shared" si="1"/>
        <v>12067254801</v>
      </c>
    </row>
    <row r="43" spans="1:17" ht="21" x14ac:dyDescent="0.25">
      <c r="A43" s="7" t="s">
        <v>58</v>
      </c>
      <c r="C43" s="6">
        <v>0</v>
      </c>
      <c r="E43" s="6">
        <v>40932490779</v>
      </c>
      <c r="G43" s="6">
        <v>0</v>
      </c>
      <c r="I43" s="6">
        <f t="shared" si="0"/>
        <v>40932490779</v>
      </c>
      <c r="K43" s="6">
        <v>0</v>
      </c>
      <c r="M43" s="6">
        <v>128223453216</v>
      </c>
      <c r="O43" s="6">
        <v>0</v>
      </c>
      <c r="Q43" s="6">
        <f t="shared" si="1"/>
        <v>128223453216</v>
      </c>
    </row>
    <row r="44" spans="1:17" ht="21" x14ac:dyDescent="0.25">
      <c r="A44" s="7" t="s">
        <v>60</v>
      </c>
      <c r="C44" s="6">
        <v>0</v>
      </c>
      <c r="E44" s="6">
        <v>30318422884</v>
      </c>
      <c r="G44" s="6">
        <v>0</v>
      </c>
      <c r="I44" s="6">
        <f t="shared" si="0"/>
        <v>30318422884</v>
      </c>
      <c r="K44" s="6">
        <v>0</v>
      </c>
      <c r="M44" s="6">
        <v>95746773872</v>
      </c>
      <c r="O44" s="6">
        <v>0</v>
      </c>
      <c r="Q44" s="6">
        <f t="shared" si="1"/>
        <v>95746773872</v>
      </c>
    </row>
    <row r="45" spans="1:17" ht="21" x14ac:dyDescent="0.25">
      <c r="A45" s="7" t="s">
        <v>62</v>
      </c>
      <c r="C45" s="6">
        <v>0</v>
      </c>
      <c r="E45" s="6">
        <v>1375395118</v>
      </c>
      <c r="G45" s="6">
        <v>0</v>
      </c>
      <c r="I45" s="6">
        <f t="shared" si="0"/>
        <v>1375395118</v>
      </c>
      <c r="K45" s="6">
        <v>0</v>
      </c>
      <c r="M45" s="6">
        <v>4822882227</v>
      </c>
      <c r="O45" s="6">
        <v>0</v>
      </c>
      <c r="Q45" s="6">
        <f t="shared" si="1"/>
        <v>4822882227</v>
      </c>
    </row>
    <row r="46" spans="1:17" ht="21" x14ac:dyDescent="0.25">
      <c r="A46" s="7" t="s">
        <v>61</v>
      </c>
      <c r="C46" s="6">
        <v>0</v>
      </c>
      <c r="E46" s="6">
        <v>183947973</v>
      </c>
      <c r="G46" s="6">
        <v>0</v>
      </c>
      <c r="I46" s="6">
        <f t="shared" si="0"/>
        <v>183947973</v>
      </c>
      <c r="K46" s="6">
        <v>0</v>
      </c>
      <c r="M46" s="6">
        <v>453675405</v>
      </c>
      <c r="O46" s="6">
        <v>0</v>
      </c>
      <c r="Q46" s="6">
        <f t="shared" si="1"/>
        <v>453675405</v>
      </c>
    </row>
    <row r="47" spans="1:17" ht="21" x14ac:dyDescent="0.25">
      <c r="A47" s="7" t="s">
        <v>56</v>
      </c>
      <c r="C47" s="6">
        <v>0</v>
      </c>
      <c r="E47" s="6">
        <v>14234056570</v>
      </c>
      <c r="G47" s="6">
        <v>0</v>
      </c>
      <c r="I47" s="6">
        <f t="shared" si="0"/>
        <v>14234056570</v>
      </c>
      <c r="K47" s="6">
        <v>0</v>
      </c>
      <c r="M47" s="6">
        <v>40647540388</v>
      </c>
      <c r="O47" s="6">
        <v>0</v>
      </c>
      <c r="Q47" s="6">
        <f t="shared" si="1"/>
        <v>40647540388</v>
      </c>
    </row>
    <row r="48" spans="1:17" ht="21" x14ac:dyDescent="0.25">
      <c r="A48" s="7" t="s">
        <v>57</v>
      </c>
      <c r="C48" s="6">
        <v>0</v>
      </c>
      <c r="E48" s="6">
        <v>12838276507</v>
      </c>
      <c r="G48" s="6">
        <v>0</v>
      </c>
      <c r="I48" s="6">
        <f t="shared" si="0"/>
        <v>12838276507</v>
      </c>
      <c r="K48" s="6">
        <v>0</v>
      </c>
      <c r="M48" s="6">
        <v>45489956127</v>
      </c>
      <c r="O48" s="6">
        <v>0</v>
      </c>
      <c r="Q48" s="6">
        <f t="shared" si="1"/>
        <v>45489956127</v>
      </c>
    </row>
    <row r="49" spans="1:17" ht="21" x14ac:dyDescent="0.25">
      <c r="A49" s="7" t="s">
        <v>43</v>
      </c>
      <c r="C49" s="6">
        <v>0</v>
      </c>
      <c r="E49" s="6">
        <v>29110665400</v>
      </c>
      <c r="G49" s="6">
        <v>0</v>
      </c>
      <c r="I49" s="6">
        <f t="shared" si="0"/>
        <v>29110665400</v>
      </c>
      <c r="K49" s="6">
        <v>0</v>
      </c>
      <c r="M49" s="6">
        <v>84103831923</v>
      </c>
      <c r="O49" s="6">
        <v>0</v>
      </c>
      <c r="Q49" s="6">
        <f t="shared" si="1"/>
        <v>84103831923</v>
      </c>
    </row>
    <row r="50" spans="1:17" ht="21" x14ac:dyDescent="0.25">
      <c r="A50" s="7" t="s">
        <v>55</v>
      </c>
      <c r="C50" s="6">
        <v>0</v>
      </c>
      <c r="E50" s="6">
        <v>663548620</v>
      </c>
      <c r="G50" s="6">
        <v>0</v>
      </c>
      <c r="I50" s="6">
        <f t="shared" si="0"/>
        <v>663548620</v>
      </c>
      <c r="K50" s="6">
        <v>0</v>
      </c>
      <c r="M50" s="6">
        <v>2122726630</v>
      </c>
      <c r="O50" s="6">
        <v>0</v>
      </c>
      <c r="Q50" s="6">
        <f t="shared" si="1"/>
        <v>2122726630</v>
      </c>
    </row>
    <row r="51" spans="1:17" ht="21" x14ac:dyDescent="0.25">
      <c r="A51" s="7" t="s">
        <v>50</v>
      </c>
      <c r="C51" s="6">
        <v>0</v>
      </c>
      <c r="E51" s="6">
        <v>632860141</v>
      </c>
      <c r="G51" s="6">
        <v>0</v>
      </c>
      <c r="I51" s="6">
        <f t="shared" si="0"/>
        <v>632860141</v>
      </c>
      <c r="K51" s="6">
        <v>0</v>
      </c>
      <c r="M51" s="6">
        <v>3227586718</v>
      </c>
      <c r="O51" s="6">
        <v>0</v>
      </c>
      <c r="Q51" s="6">
        <f t="shared" si="1"/>
        <v>3227586718</v>
      </c>
    </row>
    <row r="52" spans="1:17" ht="21" x14ac:dyDescent="0.25">
      <c r="A52" s="7" t="s">
        <v>51</v>
      </c>
      <c r="C52" s="6">
        <v>0</v>
      </c>
      <c r="E52" s="6">
        <v>4206341342</v>
      </c>
      <c r="G52" s="6">
        <v>0</v>
      </c>
      <c r="I52" s="6">
        <f t="shared" si="0"/>
        <v>4206341342</v>
      </c>
      <c r="K52" s="6">
        <v>0</v>
      </c>
      <c r="M52" s="6">
        <v>13227210698</v>
      </c>
      <c r="O52" s="6">
        <v>0</v>
      </c>
      <c r="Q52" s="6">
        <f t="shared" si="1"/>
        <v>13227210698</v>
      </c>
    </row>
    <row r="53" spans="1:17" ht="21" x14ac:dyDescent="0.25">
      <c r="A53" s="7" t="s">
        <v>49</v>
      </c>
      <c r="C53" s="6">
        <v>0</v>
      </c>
      <c r="E53" s="6">
        <v>601269830</v>
      </c>
      <c r="G53" s="6">
        <v>0</v>
      </c>
      <c r="I53" s="6">
        <f t="shared" si="0"/>
        <v>601269830</v>
      </c>
      <c r="K53" s="6">
        <v>0</v>
      </c>
      <c r="M53" s="6">
        <v>2101673575</v>
      </c>
      <c r="O53" s="6">
        <v>0</v>
      </c>
      <c r="Q53" s="6">
        <f t="shared" si="1"/>
        <v>2101673575</v>
      </c>
    </row>
    <row r="54" spans="1:17" ht="21" x14ac:dyDescent="0.25">
      <c r="A54" s="7" t="s">
        <v>53</v>
      </c>
      <c r="C54" s="6">
        <v>0</v>
      </c>
      <c r="E54" s="6">
        <v>6813145008</v>
      </c>
      <c r="G54" s="6">
        <v>0</v>
      </c>
      <c r="I54" s="6">
        <f t="shared" si="0"/>
        <v>6813145008</v>
      </c>
      <c r="K54" s="6">
        <v>0</v>
      </c>
      <c r="M54" s="6">
        <v>20289930274</v>
      </c>
      <c r="O54" s="6">
        <v>0</v>
      </c>
      <c r="Q54" s="6">
        <f t="shared" si="1"/>
        <v>20289930274</v>
      </c>
    </row>
    <row r="55" spans="1:17" ht="21" x14ac:dyDescent="0.25">
      <c r="A55" s="7" t="s">
        <v>54</v>
      </c>
      <c r="C55" s="6">
        <v>0</v>
      </c>
      <c r="E55" s="6">
        <v>3425833761</v>
      </c>
      <c r="G55" s="6">
        <v>0</v>
      </c>
      <c r="I55" s="6">
        <f t="shared" si="0"/>
        <v>3425833761</v>
      </c>
      <c r="K55" s="6">
        <v>0</v>
      </c>
      <c r="M55" s="6">
        <v>11643804393</v>
      </c>
      <c r="O55" s="6">
        <v>0</v>
      </c>
      <c r="Q55" s="6">
        <f t="shared" si="1"/>
        <v>11643804393</v>
      </c>
    </row>
    <row r="56" spans="1:17" ht="21" x14ac:dyDescent="0.25">
      <c r="A56" s="7" t="s">
        <v>46</v>
      </c>
      <c r="C56" s="6">
        <v>0</v>
      </c>
      <c r="E56" s="6">
        <v>5095999159</v>
      </c>
      <c r="G56" s="6">
        <v>0</v>
      </c>
      <c r="I56" s="6">
        <f t="shared" si="0"/>
        <v>5095999159</v>
      </c>
      <c r="K56" s="6">
        <v>0</v>
      </c>
      <c r="M56" s="6">
        <v>15287997470</v>
      </c>
      <c r="O56" s="6">
        <v>0</v>
      </c>
      <c r="Q56" s="6">
        <f t="shared" si="1"/>
        <v>15287997470</v>
      </c>
    </row>
    <row r="57" spans="1:17" ht="21" x14ac:dyDescent="0.25">
      <c r="A57" s="7" t="s">
        <v>44</v>
      </c>
      <c r="C57" s="6">
        <v>0</v>
      </c>
      <c r="E57" s="6">
        <v>23159206203</v>
      </c>
      <c r="G57" s="6">
        <v>0</v>
      </c>
      <c r="I57" s="6">
        <f t="shared" si="0"/>
        <v>23159206203</v>
      </c>
      <c r="K57" s="6">
        <v>0</v>
      </c>
      <c r="M57" s="6">
        <v>67983720153</v>
      </c>
      <c r="O57" s="6">
        <v>0</v>
      </c>
      <c r="Q57" s="6">
        <f t="shared" si="1"/>
        <v>67983720153</v>
      </c>
    </row>
    <row r="58" spans="1:17" ht="21" x14ac:dyDescent="0.25">
      <c r="A58" s="7" t="s">
        <v>38</v>
      </c>
      <c r="C58" s="6">
        <v>0</v>
      </c>
      <c r="E58" s="6">
        <v>132208888022</v>
      </c>
      <c r="G58" s="6">
        <v>0</v>
      </c>
      <c r="I58" s="6">
        <f t="shared" si="0"/>
        <v>132208888022</v>
      </c>
      <c r="K58" s="6">
        <v>0</v>
      </c>
      <c r="M58" s="6">
        <v>358348767428</v>
      </c>
      <c r="O58" s="6">
        <v>0</v>
      </c>
      <c r="Q58" s="6">
        <f t="shared" si="1"/>
        <v>358348767428</v>
      </c>
    </row>
    <row r="59" spans="1:17" ht="21" x14ac:dyDescent="0.25">
      <c r="A59" s="7" t="s">
        <v>42</v>
      </c>
      <c r="C59" s="6">
        <v>0</v>
      </c>
      <c r="E59" s="6">
        <v>41925738051</v>
      </c>
      <c r="G59" s="6">
        <v>0</v>
      </c>
      <c r="I59" s="6">
        <f t="shared" si="0"/>
        <v>41925738051</v>
      </c>
      <c r="K59" s="6">
        <v>0</v>
      </c>
      <c r="M59" s="6">
        <v>125777214105</v>
      </c>
      <c r="O59" s="6">
        <v>0</v>
      </c>
      <c r="Q59" s="6">
        <f t="shared" si="1"/>
        <v>125777214105</v>
      </c>
    </row>
    <row r="60" spans="1:17" ht="21" x14ac:dyDescent="0.25">
      <c r="A60" s="7" t="s">
        <v>45</v>
      </c>
      <c r="C60" s="6">
        <v>0</v>
      </c>
      <c r="E60" s="6">
        <v>101360283035</v>
      </c>
      <c r="G60" s="6">
        <v>0</v>
      </c>
      <c r="I60" s="6">
        <f t="shared" si="0"/>
        <v>101360283035</v>
      </c>
      <c r="K60" s="6">
        <v>0</v>
      </c>
      <c r="M60" s="6">
        <v>264936737267</v>
      </c>
      <c r="O60" s="6">
        <v>0</v>
      </c>
      <c r="Q60" s="6">
        <f t="shared" si="1"/>
        <v>264936737267</v>
      </c>
    </row>
    <row r="61" spans="1:17" ht="21" x14ac:dyDescent="0.25">
      <c r="A61" s="7" t="s">
        <v>39</v>
      </c>
      <c r="C61" s="6">
        <v>0</v>
      </c>
      <c r="E61" s="6">
        <v>42346372614</v>
      </c>
      <c r="G61" s="6">
        <v>0</v>
      </c>
      <c r="I61" s="6">
        <f t="shared" si="0"/>
        <v>42346372614</v>
      </c>
      <c r="K61" s="6">
        <v>0</v>
      </c>
      <c r="M61" s="6">
        <v>127039117728</v>
      </c>
      <c r="O61" s="6">
        <v>0</v>
      </c>
      <c r="Q61" s="6">
        <f t="shared" si="1"/>
        <v>127039117728</v>
      </c>
    </row>
    <row r="62" spans="1:17" ht="21" x14ac:dyDescent="0.25">
      <c r="A62" s="7" t="s">
        <v>73</v>
      </c>
      <c r="C62" s="6">
        <v>0</v>
      </c>
      <c r="E62" s="6">
        <v>0</v>
      </c>
      <c r="G62" s="6">
        <v>0</v>
      </c>
      <c r="I62" s="6">
        <f t="shared" si="0"/>
        <v>0</v>
      </c>
      <c r="K62" s="6">
        <v>0</v>
      </c>
      <c r="M62" s="6">
        <v>-15379206996</v>
      </c>
      <c r="O62" s="6">
        <v>0</v>
      </c>
      <c r="Q62" s="6">
        <f t="shared" si="1"/>
        <v>-15379206996</v>
      </c>
    </row>
    <row r="63" spans="1:17" ht="21" x14ac:dyDescent="0.25">
      <c r="A63" s="7" t="s">
        <v>22</v>
      </c>
      <c r="C63" s="8">
        <f>SUM(C8:C62)</f>
        <v>1497899462789</v>
      </c>
      <c r="D63" s="7"/>
      <c r="E63" s="8">
        <f>SUM(E8:E62)</f>
        <v>650948606131</v>
      </c>
      <c r="F63" s="7"/>
      <c r="G63" s="8">
        <f>SUM(G8:G62)</f>
        <v>12743713637</v>
      </c>
      <c r="H63" s="7"/>
      <c r="I63" s="8">
        <f>SUM(I8:I62)</f>
        <v>2161591782557</v>
      </c>
      <c r="J63" s="7"/>
      <c r="K63" s="8">
        <f>SUM(K8:K62)</f>
        <v>4400709384286</v>
      </c>
      <c r="L63" s="7"/>
      <c r="M63" s="8">
        <f>SUM(M8:M62)</f>
        <v>1577428844059</v>
      </c>
      <c r="N63" s="7"/>
      <c r="O63" s="8">
        <f>SUM(O8:O62)</f>
        <v>231094906576</v>
      </c>
      <c r="P63" s="7"/>
      <c r="Q63" s="8">
        <f>SUM(Q8:Q62)</f>
        <v>6209233134921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F47D-5F5B-4F6A-AB45-930EB036872C}">
  <dimension ref="A1:N36"/>
  <sheetViews>
    <sheetView rightToLeft="1" tabSelected="1" topLeftCell="A16" zoomScale="115" zoomScaleNormal="115" zoomScaleSheetLayoutView="100" workbookViewId="0">
      <selection activeCell="E35" sqref="E35"/>
    </sheetView>
  </sheetViews>
  <sheetFormatPr defaultRowHeight="14.25" x14ac:dyDescent="0.2"/>
  <cols>
    <col min="1" max="1" width="22.7109375" style="14" customWidth="1"/>
    <col min="2" max="2" width="20.85546875" style="14" bestFit="1" customWidth="1"/>
    <col min="3" max="3" width="17" style="14" bestFit="1" customWidth="1"/>
    <col min="4" max="4" width="12.5703125" style="14" bestFit="1" customWidth="1"/>
    <col min="5" max="5" width="55" style="14" bestFit="1" customWidth="1"/>
    <col min="6" max="6" width="20.5703125" style="14" customWidth="1"/>
    <col min="7" max="7" width="8.7109375" style="14" bestFit="1" customWidth="1"/>
    <col min="8" max="8" width="19.28515625" style="14" bestFit="1" customWidth="1"/>
    <col min="9" max="9" width="16.140625" style="14" bestFit="1" customWidth="1"/>
    <col min="10" max="11" width="9.140625" style="14"/>
    <col min="12" max="12" width="15.42578125" style="14" bestFit="1" customWidth="1"/>
    <col min="13" max="13" width="13.7109375" style="14" bestFit="1" customWidth="1"/>
    <col min="14" max="16384" width="9.140625" style="14"/>
  </cols>
  <sheetData>
    <row r="1" spans="1:14" ht="21" x14ac:dyDescent="0.55000000000000004">
      <c r="A1" s="33" t="s">
        <v>328</v>
      </c>
      <c r="B1" s="33"/>
      <c r="C1" s="33"/>
      <c r="D1" s="33"/>
      <c r="E1" s="33"/>
      <c r="F1" s="33"/>
      <c r="G1" s="33"/>
      <c r="H1" s="33"/>
      <c r="I1" s="13"/>
      <c r="J1" s="13"/>
      <c r="K1" s="13"/>
      <c r="L1" s="13"/>
      <c r="M1" s="13"/>
      <c r="N1" s="13"/>
    </row>
    <row r="2" spans="1:14" ht="21" x14ac:dyDescent="0.55000000000000004">
      <c r="A2" s="33" t="s">
        <v>329</v>
      </c>
      <c r="B2" s="33"/>
      <c r="C2" s="33"/>
      <c r="D2" s="33"/>
      <c r="E2" s="33"/>
      <c r="F2" s="33"/>
      <c r="G2" s="33"/>
      <c r="H2" s="33"/>
      <c r="I2" s="13"/>
      <c r="J2" s="13"/>
      <c r="K2" s="13"/>
      <c r="L2" s="13"/>
      <c r="M2" s="13"/>
      <c r="N2" s="13"/>
    </row>
    <row r="3" spans="1:14" ht="21" x14ac:dyDescent="0.55000000000000004">
      <c r="A3" s="33" t="s">
        <v>2</v>
      </c>
      <c r="B3" s="33"/>
      <c r="C3" s="33"/>
      <c r="D3" s="33"/>
      <c r="E3" s="33"/>
      <c r="F3" s="33"/>
      <c r="G3" s="33"/>
      <c r="H3" s="33"/>
      <c r="I3" s="13"/>
      <c r="J3" s="13"/>
      <c r="K3" s="13"/>
      <c r="L3" s="13"/>
      <c r="M3" s="13"/>
      <c r="N3" s="13"/>
    </row>
    <row r="5" spans="1:14" ht="22.5" x14ac:dyDescent="0.2">
      <c r="A5" s="34" t="s">
        <v>330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1:14" ht="28.5" x14ac:dyDescent="0.2">
      <c r="A7" s="15" t="s">
        <v>331</v>
      </c>
      <c r="B7" s="15" t="s">
        <v>332</v>
      </c>
      <c r="C7" s="15" t="s">
        <v>333</v>
      </c>
      <c r="D7" s="15" t="s">
        <v>334</v>
      </c>
      <c r="E7" s="15" t="s">
        <v>335</v>
      </c>
      <c r="F7" s="15" t="s">
        <v>336</v>
      </c>
      <c r="G7" s="15" t="s">
        <v>337</v>
      </c>
      <c r="H7" s="15" t="s">
        <v>338</v>
      </c>
    </row>
    <row r="8" spans="1:14" s="18" customFormat="1" ht="16.5" customHeight="1" x14ac:dyDescent="0.2">
      <c r="A8" s="16" t="s">
        <v>339</v>
      </c>
      <c r="B8" s="17" t="s">
        <v>340</v>
      </c>
      <c r="C8" s="16" t="s">
        <v>341</v>
      </c>
      <c r="D8" s="1">
        <v>370370370</v>
      </c>
      <c r="E8" s="1">
        <v>370413886</v>
      </c>
      <c r="F8" s="1">
        <v>7779880528</v>
      </c>
      <c r="G8" s="1" t="s">
        <v>342</v>
      </c>
      <c r="H8" s="26">
        <v>36</v>
      </c>
    </row>
    <row r="9" spans="1:14" ht="19.5" customHeight="1" x14ac:dyDescent="0.2">
      <c r="A9" s="29" t="s">
        <v>343</v>
      </c>
      <c r="B9" s="31" t="s">
        <v>344</v>
      </c>
      <c r="C9" s="16" t="s">
        <v>345</v>
      </c>
      <c r="D9" s="1">
        <v>362205</v>
      </c>
      <c r="E9" s="1">
        <v>1349985121650</v>
      </c>
      <c r="F9" s="1">
        <v>16492636120</v>
      </c>
      <c r="G9" s="16">
        <v>23</v>
      </c>
      <c r="H9" s="26">
        <v>35</v>
      </c>
    </row>
    <row r="10" spans="1:14" ht="19.5" customHeight="1" x14ac:dyDescent="0.2">
      <c r="A10" s="35"/>
      <c r="B10" s="36"/>
      <c r="C10" s="16" t="s">
        <v>346</v>
      </c>
      <c r="D10" s="1">
        <v>2000000</v>
      </c>
      <c r="E10" s="1">
        <v>2000000000000</v>
      </c>
      <c r="F10" s="1">
        <v>8018812470</v>
      </c>
      <c r="G10" s="1">
        <v>23</v>
      </c>
      <c r="H10" s="2">
        <v>34</v>
      </c>
    </row>
    <row r="11" spans="1:14" ht="17.25" x14ac:dyDescent="0.2">
      <c r="A11" s="35"/>
      <c r="B11" s="36"/>
      <c r="C11" s="16" t="s">
        <v>347</v>
      </c>
      <c r="D11" s="1">
        <v>1440000</v>
      </c>
      <c r="E11" s="1">
        <v>1440000000000</v>
      </c>
      <c r="F11" s="1">
        <v>11596077961</v>
      </c>
      <c r="G11" s="1">
        <v>23</v>
      </c>
      <c r="H11" s="2">
        <v>39</v>
      </c>
    </row>
    <row r="12" spans="1:14" ht="17.25" x14ac:dyDescent="0.2">
      <c r="A12" s="35"/>
      <c r="B12" s="36"/>
      <c r="C12" s="16" t="s">
        <v>348</v>
      </c>
      <c r="D12" s="1">
        <v>1000000</v>
      </c>
      <c r="E12" s="1">
        <v>1000000000000</v>
      </c>
      <c r="F12" s="1">
        <v>10762676069</v>
      </c>
      <c r="G12" s="1">
        <v>23</v>
      </c>
      <c r="H12" s="2">
        <v>42</v>
      </c>
    </row>
    <row r="13" spans="1:14" ht="17.25" x14ac:dyDescent="0.2">
      <c r="A13" s="35"/>
      <c r="B13" s="36"/>
      <c r="C13" s="16" t="s">
        <v>349</v>
      </c>
      <c r="D13" s="1">
        <v>84110</v>
      </c>
      <c r="E13" s="1">
        <f>D13*1000000</f>
        <v>84110000000</v>
      </c>
      <c r="F13" s="1">
        <v>953715837</v>
      </c>
      <c r="G13" s="1" t="s">
        <v>342</v>
      </c>
      <c r="H13" s="2">
        <v>38</v>
      </c>
    </row>
    <row r="14" spans="1:14" ht="17.25" x14ac:dyDescent="0.2">
      <c r="A14" s="35"/>
      <c r="B14" s="36"/>
      <c r="C14" s="16" t="s">
        <v>350</v>
      </c>
      <c r="D14" s="1">
        <v>1000000</v>
      </c>
      <c r="E14" s="1">
        <v>1000000000000</v>
      </c>
      <c r="F14" s="1">
        <v>4121978023</v>
      </c>
      <c r="G14" s="1" t="s">
        <v>342</v>
      </c>
      <c r="H14" s="2" t="s">
        <v>351</v>
      </c>
    </row>
    <row r="15" spans="1:14" ht="17.25" x14ac:dyDescent="0.2">
      <c r="A15" s="35"/>
      <c r="B15" s="36"/>
      <c r="C15" s="16" t="s">
        <v>352</v>
      </c>
      <c r="D15" s="1">
        <v>2500000</v>
      </c>
      <c r="E15" s="1">
        <f>D15*1000000</f>
        <v>2500000000000</v>
      </c>
      <c r="F15" s="1">
        <v>22726733578</v>
      </c>
      <c r="G15" s="1">
        <v>23</v>
      </c>
      <c r="H15" s="2">
        <v>38.1</v>
      </c>
    </row>
    <row r="16" spans="1:14" ht="17.25" x14ac:dyDescent="0.2">
      <c r="A16" s="35"/>
      <c r="B16" s="36"/>
      <c r="C16" s="16" t="s">
        <v>353</v>
      </c>
      <c r="D16" s="1">
        <v>2400000</v>
      </c>
      <c r="E16" s="1">
        <v>2400000000000</v>
      </c>
      <c r="F16" s="1">
        <v>20390439689</v>
      </c>
      <c r="G16" s="1">
        <v>23</v>
      </c>
      <c r="H16" s="2">
        <v>39</v>
      </c>
    </row>
    <row r="17" spans="1:9" ht="17.25" x14ac:dyDescent="0.2">
      <c r="A17" s="35"/>
      <c r="B17" s="36"/>
      <c r="C17" s="19" t="s">
        <v>354</v>
      </c>
      <c r="D17" s="1">
        <v>2400000</v>
      </c>
      <c r="E17" s="1">
        <v>2400000000000</v>
      </c>
      <c r="F17" s="1">
        <v>16814673482</v>
      </c>
      <c r="G17" s="1">
        <v>23</v>
      </c>
      <c r="H17" s="2" t="s">
        <v>355</v>
      </c>
    </row>
    <row r="18" spans="1:9" ht="17.25" x14ac:dyDescent="0.2">
      <c r="A18" s="30"/>
      <c r="B18" s="32"/>
      <c r="C18" s="16" t="s">
        <v>356</v>
      </c>
      <c r="D18" s="1">
        <v>3207600</v>
      </c>
      <c r="E18" s="1">
        <v>4947864134400</v>
      </c>
      <c r="F18" s="1">
        <v>43333839180</v>
      </c>
      <c r="G18" s="1" t="s">
        <v>342</v>
      </c>
      <c r="H18" s="2">
        <v>37</v>
      </c>
    </row>
    <row r="19" spans="1:9" s="18" customFormat="1" ht="16.5" customHeight="1" x14ac:dyDescent="0.2">
      <c r="A19" s="16" t="s">
        <v>357</v>
      </c>
      <c r="B19" s="17" t="s">
        <v>340</v>
      </c>
      <c r="C19" s="16" t="s">
        <v>358</v>
      </c>
      <c r="D19" s="1">
        <v>2332681667</v>
      </c>
      <c r="E19" s="1">
        <v>352276319318</v>
      </c>
      <c r="F19" s="1">
        <v>42519125669</v>
      </c>
      <c r="G19" s="1" t="s">
        <v>342</v>
      </c>
      <c r="H19" s="2">
        <v>37.5</v>
      </c>
    </row>
    <row r="20" spans="1:9" s="18" customFormat="1" ht="16.5" customHeight="1" x14ac:dyDescent="0.2">
      <c r="A20" s="16" t="s">
        <v>359</v>
      </c>
      <c r="B20" s="17" t="s">
        <v>340</v>
      </c>
      <c r="C20" s="16" t="s">
        <v>360</v>
      </c>
      <c r="D20" s="1">
        <v>460251</v>
      </c>
      <c r="E20" s="1">
        <v>1979976789450</v>
      </c>
      <c r="F20" s="1">
        <v>17504999989</v>
      </c>
      <c r="G20" s="1" t="s">
        <v>342</v>
      </c>
      <c r="H20" s="2">
        <v>37</v>
      </c>
    </row>
    <row r="21" spans="1:9" s="18" customFormat="1" ht="16.5" customHeight="1" x14ac:dyDescent="0.2">
      <c r="A21" s="16" t="s">
        <v>361</v>
      </c>
      <c r="B21" s="17" t="s">
        <v>340</v>
      </c>
      <c r="C21" s="19" t="s">
        <v>377</v>
      </c>
      <c r="D21" s="1">
        <v>250000</v>
      </c>
      <c r="E21" s="1">
        <v>231850000000</v>
      </c>
      <c r="F21" s="1">
        <v>565750000</v>
      </c>
      <c r="G21" s="1" t="s">
        <v>342</v>
      </c>
      <c r="H21" s="2">
        <v>38</v>
      </c>
    </row>
    <row r="22" spans="1:9" s="18" customFormat="1" ht="16.5" customHeight="1" x14ac:dyDescent="0.2">
      <c r="A22" s="16" t="s">
        <v>362</v>
      </c>
      <c r="B22" s="17" t="s">
        <v>340</v>
      </c>
      <c r="C22" s="16" t="s">
        <v>363</v>
      </c>
      <c r="D22" s="1">
        <v>367647050</v>
      </c>
      <c r="E22" s="1">
        <v>2500367587050</v>
      </c>
      <c r="F22" s="1">
        <v>12656380943</v>
      </c>
      <c r="G22" s="1" t="s">
        <v>342</v>
      </c>
      <c r="H22" s="2">
        <v>37.799999999999997</v>
      </c>
    </row>
    <row r="23" spans="1:9" s="18" customFormat="1" ht="16.5" customHeight="1" x14ac:dyDescent="0.25">
      <c r="A23" s="16" t="s">
        <v>364</v>
      </c>
      <c r="B23" s="17" t="s">
        <v>340</v>
      </c>
      <c r="C23" s="16" t="s">
        <v>365</v>
      </c>
      <c r="D23" s="1">
        <v>963700</v>
      </c>
      <c r="E23" s="1">
        <v>3999707714200</v>
      </c>
      <c r="F23" s="1">
        <v>35273589599</v>
      </c>
      <c r="G23" s="1" t="s">
        <v>342</v>
      </c>
      <c r="H23" s="2" t="s">
        <v>366</v>
      </c>
      <c r="I23" s="3"/>
    </row>
    <row r="24" spans="1:9" s="18" customFormat="1" ht="16.5" customHeight="1" x14ac:dyDescent="0.2">
      <c r="A24" s="29" t="s">
        <v>367</v>
      </c>
      <c r="B24" s="31" t="s">
        <v>340</v>
      </c>
      <c r="C24" s="16" t="s">
        <v>368</v>
      </c>
      <c r="D24" s="1">
        <v>1129130</v>
      </c>
      <c r="E24" s="1">
        <v>2000146594543</v>
      </c>
      <c r="F24" s="1">
        <v>12037990277</v>
      </c>
      <c r="G24" s="1" t="s">
        <v>342</v>
      </c>
      <c r="H24" s="2" t="s">
        <v>355</v>
      </c>
    </row>
    <row r="25" spans="1:9" s="18" customFormat="1" ht="16.5" customHeight="1" x14ac:dyDescent="0.2">
      <c r="A25" s="30"/>
      <c r="B25" s="32"/>
      <c r="C25" s="16" t="s">
        <v>380</v>
      </c>
      <c r="D25" s="1">
        <v>3000000</v>
      </c>
      <c r="E25" s="1">
        <v>3000000000000</v>
      </c>
      <c r="F25" s="1">
        <v>21680658108</v>
      </c>
      <c r="G25" s="1">
        <v>23</v>
      </c>
      <c r="H25" s="2" t="s">
        <v>381</v>
      </c>
    </row>
    <row r="26" spans="1:9" s="18" customFormat="1" ht="16.5" customHeight="1" x14ac:dyDescent="0.2">
      <c r="A26" s="16" t="s">
        <v>92</v>
      </c>
      <c r="B26" s="17" t="s">
        <v>340</v>
      </c>
      <c r="C26" s="16" t="s">
        <v>378</v>
      </c>
      <c r="D26" s="1">
        <v>5000000</v>
      </c>
      <c r="E26" s="1">
        <v>5000000000000</v>
      </c>
      <c r="F26" s="1">
        <v>11015255531</v>
      </c>
      <c r="G26" s="1">
        <v>23</v>
      </c>
      <c r="H26" s="2" t="s">
        <v>379</v>
      </c>
    </row>
    <row r="27" spans="1:9" ht="34.5" x14ac:dyDescent="0.2">
      <c r="A27" s="16" t="s">
        <v>369</v>
      </c>
      <c r="B27" s="17" t="s">
        <v>340</v>
      </c>
      <c r="C27" s="16" t="s">
        <v>370</v>
      </c>
      <c r="D27" s="1">
        <v>2000000</v>
      </c>
      <c r="E27" s="1">
        <v>2000000000000</v>
      </c>
      <c r="F27" s="1">
        <v>16474273580</v>
      </c>
      <c r="G27" s="1">
        <v>23</v>
      </c>
      <c r="H27" s="2" t="s">
        <v>371</v>
      </c>
      <c r="I27" s="4"/>
    </row>
    <row r="36" spans="5:5" x14ac:dyDescent="0.2">
      <c r="E36" s="25"/>
    </row>
  </sheetData>
  <mergeCells count="8">
    <mergeCell ref="A24:A25"/>
    <mergeCell ref="B24:B25"/>
    <mergeCell ref="A1:H1"/>
    <mergeCell ref="A2:H2"/>
    <mergeCell ref="A3:H3"/>
    <mergeCell ref="A5:N5"/>
    <mergeCell ref="A9:A18"/>
    <mergeCell ref="B9:B18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9"/>
  <sheetViews>
    <sheetView rightToLeft="1" topLeftCell="B115" workbookViewId="0">
      <selection activeCell="E21" sqref="E21"/>
    </sheetView>
  </sheetViews>
  <sheetFormatPr defaultRowHeight="18.75" x14ac:dyDescent="0.25"/>
  <cols>
    <col min="1" max="1" width="26.5703125" style="6" bestFit="1" customWidth="1"/>
    <col min="2" max="2" width="1" style="6" customWidth="1"/>
    <col min="3" max="3" width="29" style="6" customWidth="1"/>
    <col min="4" max="4" width="1" style="6" customWidth="1"/>
    <col min="5" max="5" width="34" style="6" customWidth="1"/>
    <col min="6" max="6" width="1" style="6" customWidth="1"/>
    <col min="7" max="7" width="30" style="6" customWidth="1"/>
    <col min="8" max="8" width="1" style="6" customWidth="1"/>
    <col min="9" max="9" width="34" style="6" customWidth="1"/>
    <col min="10" max="10" width="1" style="6" customWidth="1"/>
    <col min="11" max="11" width="30" style="6" customWidth="1"/>
    <col min="12" max="12" width="1" style="6" customWidth="1"/>
    <col min="13" max="13" width="9.140625" style="6" customWidth="1"/>
    <col min="14" max="16384" width="9.140625" style="6"/>
  </cols>
  <sheetData>
    <row r="2" spans="1:11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  <c r="H3" s="28" t="s">
        <v>244</v>
      </c>
      <c r="I3" s="28" t="s">
        <v>244</v>
      </c>
      <c r="J3" s="28" t="s">
        <v>244</v>
      </c>
      <c r="K3" s="28" t="s">
        <v>244</v>
      </c>
    </row>
    <row r="4" spans="1:11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6.25" x14ac:dyDescent="0.25">
      <c r="A6" s="27" t="s">
        <v>275</v>
      </c>
      <c r="B6" s="27" t="s">
        <v>275</v>
      </c>
      <c r="C6" s="27" t="s">
        <v>275</v>
      </c>
      <c r="E6" s="27" t="s">
        <v>246</v>
      </c>
      <c r="F6" s="27" t="s">
        <v>246</v>
      </c>
      <c r="G6" s="27" t="s">
        <v>246</v>
      </c>
      <c r="I6" s="27" t="s">
        <v>247</v>
      </c>
      <c r="J6" s="27" t="s">
        <v>247</v>
      </c>
      <c r="K6" s="27" t="s">
        <v>247</v>
      </c>
    </row>
    <row r="7" spans="1:11" ht="26.25" x14ac:dyDescent="0.25">
      <c r="A7" s="27" t="s">
        <v>276</v>
      </c>
      <c r="C7" s="27" t="s">
        <v>125</v>
      </c>
      <c r="E7" s="27" t="s">
        <v>277</v>
      </c>
      <c r="G7" s="27" t="s">
        <v>278</v>
      </c>
      <c r="I7" s="27" t="s">
        <v>277</v>
      </c>
      <c r="K7" s="27" t="s">
        <v>278</v>
      </c>
    </row>
    <row r="8" spans="1:11" ht="21" x14ac:dyDescent="0.25">
      <c r="A8" s="7" t="s">
        <v>129</v>
      </c>
      <c r="C8" s="6" t="s">
        <v>130</v>
      </c>
      <c r="E8" s="6">
        <v>4236</v>
      </c>
      <c r="G8" s="11">
        <f>+E8/$E$138</f>
        <v>1.1874283042815178E-9</v>
      </c>
      <c r="I8" s="6">
        <v>28869</v>
      </c>
      <c r="K8" s="11">
        <f>+I8/$I$138</f>
        <v>3.4260346221900851E-9</v>
      </c>
    </row>
    <row r="9" spans="1:11" ht="21" x14ac:dyDescent="0.25">
      <c r="A9" s="7" t="s">
        <v>131</v>
      </c>
      <c r="C9" s="6" t="s">
        <v>132</v>
      </c>
      <c r="E9" s="6">
        <v>1504722900</v>
      </c>
      <c r="G9" s="11">
        <f t="shared" ref="G9:G72" si="0">+E9/$E$138</f>
        <v>4.2180136014177715E-4</v>
      </c>
      <c r="I9" s="6">
        <v>6070691724</v>
      </c>
      <c r="K9" s="11">
        <f t="shared" ref="K9:K72" si="1">+I9/$I$138</f>
        <v>7.2044061197363326E-4</v>
      </c>
    </row>
    <row r="10" spans="1:11" ht="21" x14ac:dyDescent="0.25">
      <c r="A10" s="7" t="s">
        <v>134</v>
      </c>
      <c r="C10" s="6" t="s">
        <v>135</v>
      </c>
      <c r="E10" s="6">
        <v>10890</v>
      </c>
      <c r="G10" s="11">
        <f t="shared" si="0"/>
        <v>3.0526662496755736E-9</v>
      </c>
      <c r="I10" s="6">
        <v>42271</v>
      </c>
      <c r="K10" s="11">
        <f t="shared" si="1"/>
        <v>5.0165197795073294E-9</v>
      </c>
    </row>
    <row r="11" spans="1:11" ht="21" x14ac:dyDescent="0.25">
      <c r="A11" s="7" t="s">
        <v>136</v>
      </c>
      <c r="C11" s="6" t="s">
        <v>137</v>
      </c>
      <c r="E11" s="6">
        <v>14697</v>
      </c>
      <c r="G11" s="11">
        <f t="shared" si="0"/>
        <v>4.1198380047274475E-9</v>
      </c>
      <c r="I11" s="6">
        <v>19426</v>
      </c>
      <c r="K11" s="11">
        <f t="shared" si="1"/>
        <v>2.305384619164661E-9</v>
      </c>
    </row>
    <row r="12" spans="1:11" ht="21" x14ac:dyDescent="0.25">
      <c r="A12" s="7" t="s">
        <v>253</v>
      </c>
      <c r="C12" s="6" t="s">
        <v>279</v>
      </c>
      <c r="E12" s="6">
        <v>6066381</v>
      </c>
      <c r="G12" s="11">
        <f t="shared" si="0"/>
        <v>1.7005175882803634E-6</v>
      </c>
      <c r="I12" s="6">
        <v>6066381</v>
      </c>
      <c r="K12" s="11">
        <f t="shared" si="1"/>
        <v>7.1992903589996579E-7</v>
      </c>
    </row>
    <row r="13" spans="1:11" ht="21" x14ac:dyDescent="0.25">
      <c r="A13" s="7" t="s">
        <v>232</v>
      </c>
      <c r="C13" s="6" t="s">
        <v>280</v>
      </c>
      <c r="E13" s="6">
        <v>0</v>
      </c>
      <c r="G13" s="11">
        <f t="shared" si="0"/>
        <v>0</v>
      </c>
      <c r="I13" s="6">
        <v>13204</v>
      </c>
      <c r="K13" s="11">
        <f t="shared" si="1"/>
        <v>1.5669874658421796E-9</v>
      </c>
    </row>
    <row r="14" spans="1:11" ht="21" x14ac:dyDescent="0.25">
      <c r="A14" s="7" t="s">
        <v>138</v>
      </c>
      <c r="C14" s="6" t="s">
        <v>139</v>
      </c>
      <c r="E14" s="6">
        <v>11175</v>
      </c>
      <c r="G14" s="11">
        <f t="shared" si="0"/>
        <v>3.1325569641987637E-9</v>
      </c>
      <c r="I14" s="6">
        <v>38491</v>
      </c>
      <c r="K14" s="11">
        <f t="shared" si="1"/>
        <v>4.5679274877106438E-9</v>
      </c>
    </row>
    <row r="15" spans="1:11" ht="21" x14ac:dyDescent="0.25">
      <c r="A15" s="7" t="s">
        <v>129</v>
      </c>
      <c r="C15" s="6" t="s">
        <v>281</v>
      </c>
      <c r="E15" s="6">
        <v>0</v>
      </c>
      <c r="G15" s="11">
        <f t="shared" si="0"/>
        <v>0</v>
      </c>
      <c r="I15" s="6">
        <v>19178088</v>
      </c>
      <c r="K15" s="11">
        <f t="shared" si="1"/>
        <v>2.2759636106345287E-6</v>
      </c>
    </row>
    <row r="16" spans="1:11" ht="21" x14ac:dyDescent="0.25">
      <c r="A16" s="7" t="s">
        <v>253</v>
      </c>
      <c r="C16" s="6" t="s">
        <v>282</v>
      </c>
      <c r="E16" s="6">
        <v>35829561</v>
      </c>
      <c r="G16" s="11">
        <f t="shared" si="0"/>
        <v>1.004368150646393E-5</v>
      </c>
      <c r="I16" s="6">
        <v>35829561</v>
      </c>
      <c r="K16" s="11">
        <f t="shared" si="1"/>
        <v>4.2520806568939557E-6</v>
      </c>
    </row>
    <row r="17" spans="1:11" ht="21" x14ac:dyDescent="0.25">
      <c r="A17" s="7" t="s">
        <v>253</v>
      </c>
      <c r="C17" s="6" t="s">
        <v>283</v>
      </c>
      <c r="E17" s="6">
        <v>130679951</v>
      </c>
      <c r="G17" s="11">
        <f t="shared" si="0"/>
        <v>3.6631981260510355E-5</v>
      </c>
      <c r="I17" s="6">
        <v>130679951</v>
      </c>
      <c r="K17" s="11">
        <f t="shared" si="1"/>
        <v>1.5508470558457303E-5</v>
      </c>
    </row>
    <row r="18" spans="1:11" ht="21" x14ac:dyDescent="0.25">
      <c r="A18" s="7" t="s">
        <v>253</v>
      </c>
      <c r="C18" s="6" t="s">
        <v>284</v>
      </c>
      <c r="E18" s="6">
        <v>224456086</v>
      </c>
      <c r="G18" s="11">
        <f t="shared" si="0"/>
        <v>6.2919147682872183E-5</v>
      </c>
      <c r="I18" s="6">
        <v>224456086</v>
      </c>
      <c r="K18" s="11">
        <f t="shared" si="1"/>
        <v>2.6637373022871427E-5</v>
      </c>
    </row>
    <row r="19" spans="1:11" ht="21" x14ac:dyDescent="0.25">
      <c r="A19" s="7" t="s">
        <v>253</v>
      </c>
      <c r="C19" s="6" t="s">
        <v>285</v>
      </c>
      <c r="E19" s="6">
        <v>408216868</v>
      </c>
      <c r="G19" s="11">
        <f t="shared" si="0"/>
        <v>1.144306570699604E-4</v>
      </c>
      <c r="I19" s="6">
        <v>408216868</v>
      </c>
      <c r="K19" s="11">
        <f t="shared" si="1"/>
        <v>4.8445222319096605E-5</v>
      </c>
    </row>
    <row r="20" spans="1:11" ht="21" x14ac:dyDescent="0.25">
      <c r="A20" s="7" t="s">
        <v>253</v>
      </c>
      <c r="C20" s="6" t="s">
        <v>286</v>
      </c>
      <c r="E20" s="6">
        <v>995265585</v>
      </c>
      <c r="G20" s="11">
        <f t="shared" si="0"/>
        <v>2.7899115342452853E-4</v>
      </c>
      <c r="I20" s="6">
        <v>995265585</v>
      </c>
      <c r="K20" s="11">
        <f t="shared" si="1"/>
        <v>1.1811335177817968E-4</v>
      </c>
    </row>
    <row r="21" spans="1:11" ht="21" x14ac:dyDescent="0.25">
      <c r="A21" s="7" t="s">
        <v>253</v>
      </c>
      <c r="C21" s="6" t="s">
        <v>287</v>
      </c>
      <c r="E21" s="6">
        <v>195261629</v>
      </c>
      <c r="G21" s="11">
        <f t="shared" si="0"/>
        <v>5.4735407227270273E-5</v>
      </c>
      <c r="I21" s="6">
        <v>195261629</v>
      </c>
      <c r="K21" s="11">
        <f t="shared" si="1"/>
        <v>2.3172714723032857E-5</v>
      </c>
    </row>
    <row r="22" spans="1:11" ht="21" x14ac:dyDescent="0.25">
      <c r="A22" s="7" t="s">
        <v>253</v>
      </c>
      <c r="C22" s="6" t="s">
        <v>288</v>
      </c>
      <c r="E22" s="6">
        <v>578201911</v>
      </c>
      <c r="G22" s="11">
        <f t="shared" si="0"/>
        <v>1.6208057476653994E-4</v>
      </c>
      <c r="I22" s="6">
        <v>578201911</v>
      </c>
      <c r="K22" s="11">
        <f t="shared" si="1"/>
        <v>6.861823290389242E-5</v>
      </c>
    </row>
    <row r="23" spans="1:11" ht="21" x14ac:dyDescent="0.25">
      <c r="A23" s="7" t="s">
        <v>129</v>
      </c>
      <c r="C23" s="6" t="s">
        <v>289</v>
      </c>
      <c r="E23" s="6">
        <v>0</v>
      </c>
      <c r="G23" s="11">
        <f t="shared" si="0"/>
        <v>0</v>
      </c>
      <c r="I23" s="6">
        <v>71232883</v>
      </c>
      <c r="K23" s="11">
        <f t="shared" si="1"/>
        <v>8.4535773111786191E-6</v>
      </c>
    </row>
    <row r="24" spans="1:11" ht="21" x14ac:dyDescent="0.25">
      <c r="A24" s="7" t="s">
        <v>140</v>
      </c>
      <c r="C24" s="6" t="s">
        <v>141</v>
      </c>
      <c r="E24" s="6">
        <v>0</v>
      </c>
      <c r="G24" s="11">
        <f t="shared" si="0"/>
        <v>0</v>
      </c>
      <c r="I24" s="6">
        <v>13294</v>
      </c>
      <c r="K24" s="11">
        <f t="shared" si="1"/>
        <v>1.5776682346944818E-9</v>
      </c>
    </row>
    <row r="25" spans="1:11" ht="21" x14ac:dyDescent="0.25">
      <c r="A25" s="7" t="s">
        <v>140</v>
      </c>
      <c r="C25" s="6" t="s">
        <v>290</v>
      </c>
      <c r="E25" s="6">
        <v>0</v>
      </c>
      <c r="G25" s="11">
        <f t="shared" si="0"/>
        <v>0</v>
      </c>
      <c r="I25" s="6">
        <v>21</v>
      </c>
      <c r="K25" s="11">
        <f t="shared" si="1"/>
        <v>2.4921793988704764E-12</v>
      </c>
    </row>
    <row r="26" spans="1:11" ht="21" x14ac:dyDescent="0.25">
      <c r="A26" s="7" t="s">
        <v>254</v>
      </c>
      <c r="C26" s="6" t="s">
        <v>291</v>
      </c>
      <c r="E26" s="6">
        <v>0</v>
      </c>
      <c r="G26" s="11">
        <f t="shared" si="0"/>
        <v>0</v>
      </c>
      <c r="I26" s="6">
        <v>55912173281</v>
      </c>
      <c r="K26" s="11">
        <f t="shared" si="1"/>
        <v>6.6353888760468807E-3</v>
      </c>
    </row>
    <row r="27" spans="1:11" ht="21" x14ac:dyDescent="0.25">
      <c r="A27" s="7" t="s">
        <v>129</v>
      </c>
      <c r="C27" s="6" t="s">
        <v>292</v>
      </c>
      <c r="E27" s="6">
        <v>0</v>
      </c>
      <c r="G27" s="11">
        <f t="shared" si="0"/>
        <v>0</v>
      </c>
      <c r="I27" s="6">
        <v>50109589056</v>
      </c>
      <c r="K27" s="11">
        <f t="shared" si="1"/>
        <v>5.9467659776775567E-3</v>
      </c>
    </row>
    <row r="28" spans="1:11" ht="21" x14ac:dyDescent="0.25">
      <c r="A28" s="7" t="s">
        <v>129</v>
      </c>
      <c r="C28" s="6" t="s">
        <v>293</v>
      </c>
      <c r="E28" s="6">
        <v>0</v>
      </c>
      <c r="G28" s="11">
        <f t="shared" si="0"/>
        <v>0</v>
      </c>
      <c r="I28" s="6">
        <v>95208219178</v>
      </c>
      <c r="K28" s="11">
        <f t="shared" si="1"/>
        <v>1.1298855354216982E-2</v>
      </c>
    </row>
    <row r="29" spans="1:11" ht="21" x14ac:dyDescent="0.25">
      <c r="A29" s="7" t="s">
        <v>129</v>
      </c>
      <c r="C29" s="6" t="s">
        <v>294</v>
      </c>
      <c r="E29" s="6">
        <v>0</v>
      </c>
      <c r="G29" s="11">
        <f t="shared" si="0"/>
        <v>0</v>
      </c>
      <c r="I29" s="6">
        <v>11775753433</v>
      </c>
      <c r="K29" s="11">
        <f t="shared" si="1"/>
        <v>1.3974900053286138E-3</v>
      </c>
    </row>
    <row r="30" spans="1:11" ht="21" x14ac:dyDescent="0.25">
      <c r="A30" s="7" t="s">
        <v>232</v>
      </c>
      <c r="C30" s="6" t="s">
        <v>295</v>
      </c>
      <c r="E30" s="6">
        <v>0</v>
      </c>
      <c r="G30" s="11">
        <f t="shared" si="0"/>
        <v>0</v>
      </c>
      <c r="I30" s="6">
        <v>71044</v>
      </c>
      <c r="K30" s="11">
        <f t="shared" si="1"/>
        <v>8.4311615815882927E-9</v>
      </c>
    </row>
    <row r="31" spans="1:11" ht="21" x14ac:dyDescent="0.25">
      <c r="A31" s="7" t="s">
        <v>129</v>
      </c>
      <c r="C31" s="6" t="s">
        <v>296</v>
      </c>
      <c r="E31" s="6">
        <v>0</v>
      </c>
      <c r="G31" s="11">
        <f t="shared" si="0"/>
        <v>0</v>
      </c>
      <c r="I31" s="6">
        <v>116356164400</v>
      </c>
      <c r="K31" s="11">
        <f t="shared" si="1"/>
        <v>1.3808592183298397E-2</v>
      </c>
    </row>
    <row r="32" spans="1:11" ht="21" x14ac:dyDescent="0.25">
      <c r="A32" s="7" t="s">
        <v>129</v>
      </c>
      <c r="C32" s="6" t="s">
        <v>297</v>
      </c>
      <c r="E32" s="6">
        <v>0</v>
      </c>
      <c r="G32" s="11">
        <f t="shared" si="0"/>
        <v>0</v>
      </c>
      <c r="I32" s="6">
        <v>60131506856</v>
      </c>
      <c r="K32" s="11">
        <f t="shared" si="1"/>
        <v>7.1361191718839062E-3</v>
      </c>
    </row>
    <row r="33" spans="1:11" ht="21" x14ac:dyDescent="0.25">
      <c r="A33" s="7" t="s">
        <v>190</v>
      </c>
      <c r="C33" s="6" t="s">
        <v>298</v>
      </c>
      <c r="E33" s="6">
        <v>0</v>
      </c>
      <c r="G33" s="11">
        <f t="shared" si="0"/>
        <v>0</v>
      </c>
      <c r="I33" s="6">
        <v>26371452862</v>
      </c>
      <c r="K33" s="11">
        <f t="shared" si="1"/>
        <v>3.1296376924266796E-3</v>
      </c>
    </row>
    <row r="34" spans="1:11" ht="21" x14ac:dyDescent="0.25">
      <c r="A34" s="7" t="s">
        <v>255</v>
      </c>
      <c r="C34" s="6" t="s">
        <v>299</v>
      </c>
      <c r="E34" s="6">
        <v>0</v>
      </c>
      <c r="G34" s="11">
        <f t="shared" si="0"/>
        <v>0</v>
      </c>
      <c r="I34" s="6">
        <v>62544376141</v>
      </c>
      <c r="K34" s="11">
        <f t="shared" si="1"/>
        <v>7.4224669397050646E-3</v>
      </c>
    </row>
    <row r="35" spans="1:11" ht="21" x14ac:dyDescent="0.25">
      <c r="A35" s="7" t="s">
        <v>129</v>
      </c>
      <c r="C35" s="6" t="s">
        <v>300</v>
      </c>
      <c r="E35" s="6">
        <v>0</v>
      </c>
      <c r="G35" s="11">
        <f t="shared" si="0"/>
        <v>0</v>
      </c>
      <c r="I35" s="6">
        <v>100219178108</v>
      </c>
      <c r="K35" s="11">
        <f t="shared" si="1"/>
        <v>1.1893531954880413E-2</v>
      </c>
    </row>
    <row r="36" spans="1:11" ht="21" x14ac:dyDescent="0.25">
      <c r="A36" s="7" t="s">
        <v>133</v>
      </c>
      <c r="C36" s="6" t="s">
        <v>301</v>
      </c>
      <c r="E36" s="6">
        <v>0</v>
      </c>
      <c r="G36" s="11">
        <f t="shared" si="0"/>
        <v>0</v>
      </c>
      <c r="I36" s="6">
        <v>44213060851</v>
      </c>
      <c r="K36" s="11">
        <f t="shared" si="1"/>
        <v>5.2469942578032853E-3</v>
      </c>
    </row>
    <row r="37" spans="1:11" ht="21" x14ac:dyDescent="0.25">
      <c r="A37" s="7" t="s">
        <v>157</v>
      </c>
      <c r="C37" s="6" t="s">
        <v>302</v>
      </c>
      <c r="E37" s="6">
        <v>0</v>
      </c>
      <c r="G37" s="11">
        <f t="shared" si="0"/>
        <v>0</v>
      </c>
      <c r="I37" s="6">
        <v>3386301380</v>
      </c>
      <c r="K37" s="11">
        <f t="shared" si="1"/>
        <v>4.0187002560012692E-4</v>
      </c>
    </row>
    <row r="38" spans="1:11" ht="21" x14ac:dyDescent="0.25">
      <c r="A38" s="7" t="s">
        <v>165</v>
      </c>
      <c r="C38" s="6" t="s">
        <v>303</v>
      </c>
      <c r="E38" s="6">
        <v>0</v>
      </c>
      <c r="G38" s="11">
        <f t="shared" si="0"/>
        <v>0</v>
      </c>
      <c r="I38" s="6">
        <v>2539726040</v>
      </c>
      <c r="K38" s="11">
        <f t="shared" si="1"/>
        <v>3.0140251979347122E-4</v>
      </c>
    </row>
    <row r="39" spans="1:11" ht="21" x14ac:dyDescent="0.25">
      <c r="A39" s="7" t="s">
        <v>129</v>
      </c>
      <c r="C39" s="6" t="s">
        <v>304</v>
      </c>
      <c r="E39" s="6">
        <v>0</v>
      </c>
      <c r="G39" s="11">
        <f t="shared" si="0"/>
        <v>0</v>
      </c>
      <c r="I39" s="6">
        <v>10021917796</v>
      </c>
      <c r="K39" s="11">
        <f t="shared" si="1"/>
        <v>1.1893531937316481E-3</v>
      </c>
    </row>
    <row r="40" spans="1:11" ht="21" x14ac:dyDescent="0.25">
      <c r="A40" s="7" t="s">
        <v>140</v>
      </c>
      <c r="C40" s="6" t="s">
        <v>143</v>
      </c>
      <c r="E40" s="6">
        <v>24379452059</v>
      </c>
      <c r="G40" s="11">
        <f t="shared" si="0"/>
        <v>6.8340064725521555E-3</v>
      </c>
      <c r="I40" s="6">
        <v>93190410968</v>
      </c>
      <c r="K40" s="11">
        <f t="shared" si="1"/>
        <v>1.10593915422249E-2</v>
      </c>
    </row>
    <row r="41" spans="1:11" ht="21" x14ac:dyDescent="0.25">
      <c r="A41" s="7" t="s">
        <v>157</v>
      </c>
      <c r="C41" s="6" t="s">
        <v>305</v>
      </c>
      <c r="E41" s="6">
        <v>0</v>
      </c>
      <c r="G41" s="11">
        <f t="shared" si="0"/>
        <v>0</v>
      </c>
      <c r="I41" s="6">
        <v>2709041108</v>
      </c>
      <c r="K41" s="11">
        <f t="shared" si="1"/>
        <v>3.214960209548024E-4</v>
      </c>
    </row>
    <row r="42" spans="1:11" ht="21" x14ac:dyDescent="0.25">
      <c r="A42" s="7" t="s">
        <v>144</v>
      </c>
      <c r="C42" s="6" t="s">
        <v>145</v>
      </c>
      <c r="E42" s="6">
        <v>9938356165</v>
      </c>
      <c r="G42" s="11">
        <f t="shared" si="0"/>
        <v>2.785903070904561E-3</v>
      </c>
      <c r="I42" s="6">
        <v>35630136991</v>
      </c>
      <c r="K42" s="11">
        <f t="shared" si="1"/>
        <v>4.2284139708525289E-3</v>
      </c>
    </row>
    <row r="43" spans="1:11" ht="21" x14ac:dyDescent="0.25">
      <c r="A43" s="7" t="s">
        <v>129</v>
      </c>
      <c r="C43" s="6" t="s">
        <v>306</v>
      </c>
      <c r="E43" s="6">
        <v>0</v>
      </c>
      <c r="G43" s="11">
        <f t="shared" si="0"/>
        <v>0</v>
      </c>
      <c r="I43" s="6">
        <v>30065753427</v>
      </c>
      <c r="K43" s="11">
        <f t="shared" si="1"/>
        <v>3.5680595858232776E-3</v>
      </c>
    </row>
    <row r="44" spans="1:11" ht="21" x14ac:dyDescent="0.25">
      <c r="A44" s="7" t="s">
        <v>136</v>
      </c>
      <c r="C44" s="6" t="s">
        <v>307</v>
      </c>
      <c r="E44" s="6">
        <v>0</v>
      </c>
      <c r="G44" s="11">
        <f t="shared" si="0"/>
        <v>0</v>
      </c>
      <c r="I44" s="6">
        <v>4313609046</v>
      </c>
      <c r="K44" s="11">
        <f t="shared" si="1"/>
        <v>5.1191845710583472E-4</v>
      </c>
    </row>
    <row r="45" spans="1:11" ht="21" x14ac:dyDescent="0.25">
      <c r="A45" s="7" t="s">
        <v>146</v>
      </c>
      <c r="C45" s="6" t="s">
        <v>147</v>
      </c>
      <c r="E45" s="6">
        <v>46818493160</v>
      </c>
      <c r="G45" s="11">
        <f t="shared" si="0"/>
        <v>1.3124080250706952E-2</v>
      </c>
      <c r="I45" s="6">
        <v>163131852088</v>
      </c>
      <c r="K45" s="11">
        <f t="shared" si="1"/>
        <v>1.9359706717776159E-2</v>
      </c>
    </row>
    <row r="46" spans="1:11" ht="21" x14ac:dyDescent="0.25">
      <c r="A46" s="7" t="s">
        <v>148</v>
      </c>
      <c r="C46" s="6" t="s">
        <v>149</v>
      </c>
      <c r="E46" s="6">
        <v>26755073290</v>
      </c>
      <c r="G46" s="11">
        <f t="shared" si="0"/>
        <v>7.4999365693277703E-3</v>
      </c>
      <c r="I46" s="6">
        <v>345148497941</v>
      </c>
      <c r="K46" s="11">
        <f t="shared" si="1"/>
        <v>4.0960570291411875E-2</v>
      </c>
    </row>
    <row r="47" spans="1:11" ht="21" x14ac:dyDescent="0.25">
      <c r="A47" s="7" t="s">
        <v>148</v>
      </c>
      <c r="C47" s="6" t="s">
        <v>150</v>
      </c>
      <c r="E47" s="6">
        <v>173138630138</v>
      </c>
      <c r="G47" s="11">
        <f t="shared" si="0"/>
        <v>4.8533925871196947E-2</v>
      </c>
      <c r="I47" s="6">
        <v>620965479452</v>
      </c>
      <c r="K47" s="11">
        <f t="shared" si="1"/>
        <v>7.369320834761918E-2</v>
      </c>
    </row>
    <row r="48" spans="1:11" ht="21" x14ac:dyDescent="0.25">
      <c r="A48" s="7" t="s">
        <v>151</v>
      </c>
      <c r="C48" s="6" t="s">
        <v>152</v>
      </c>
      <c r="E48" s="6">
        <v>17400346797</v>
      </c>
      <c r="G48" s="11">
        <f t="shared" si="0"/>
        <v>4.8776355739074718E-3</v>
      </c>
      <c r="I48" s="6">
        <v>54193185830</v>
      </c>
      <c r="K48" s="11">
        <f t="shared" si="1"/>
        <v>6.4313876802231159E-3</v>
      </c>
    </row>
    <row r="49" spans="1:11" ht="21" x14ac:dyDescent="0.25">
      <c r="A49" s="7" t="s">
        <v>129</v>
      </c>
      <c r="C49" s="6" t="s">
        <v>308</v>
      </c>
      <c r="E49" s="6">
        <v>0</v>
      </c>
      <c r="G49" s="11">
        <f t="shared" si="0"/>
        <v>0</v>
      </c>
      <c r="I49" s="6">
        <v>19041643838</v>
      </c>
      <c r="K49" s="11">
        <f t="shared" si="1"/>
        <v>2.2597710711282169E-3</v>
      </c>
    </row>
    <row r="50" spans="1:11" ht="21" x14ac:dyDescent="0.25">
      <c r="A50" s="7" t="s">
        <v>151</v>
      </c>
      <c r="C50" s="6" t="s">
        <v>309</v>
      </c>
      <c r="E50" s="6">
        <v>0</v>
      </c>
      <c r="G50" s="11">
        <f t="shared" si="0"/>
        <v>0</v>
      </c>
      <c r="I50" s="6">
        <v>216920547960</v>
      </c>
      <c r="K50" s="11">
        <f t="shared" si="1"/>
        <v>2.5743091467505103E-2</v>
      </c>
    </row>
    <row r="51" spans="1:11" ht="21" x14ac:dyDescent="0.25">
      <c r="A51" s="7" t="s">
        <v>129</v>
      </c>
      <c r="C51" s="6" t="s">
        <v>310</v>
      </c>
      <c r="E51" s="6">
        <v>0</v>
      </c>
      <c r="G51" s="11">
        <f t="shared" si="0"/>
        <v>0</v>
      </c>
      <c r="I51" s="6">
        <v>35076712346</v>
      </c>
      <c r="K51" s="11">
        <f t="shared" si="1"/>
        <v>4.1627361851812811E-3</v>
      </c>
    </row>
    <row r="52" spans="1:11" ht="21" x14ac:dyDescent="0.25">
      <c r="A52" s="7" t="s">
        <v>153</v>
      </c>
      <c r="C52" s="6" t="s">
        <v>154</v>
      </c>
      <c r="E52" s="6">
        <v>76957</v>
      </c>
      <c r="G52" s="11">
        <f t="shared" si="0"/>
        <v>2.1572455149337294E-8</v>
      </c>
      <c r="I52" s="6">
        <v>153914</v>
      </c>
      <c r="K52" s="11">
        <f t="shared" si="1"/>
        <v>1.8265776190369074E-8</v>
      </c>
    </row>
    <row r="53" spans="1:11" ht="21" x14ac:dyDescent="0.25">
      <c r="A53" s="7" t="s">
        <v>129</v>
      </c>
      <c r="C53" s="6" t="s">
        <v>311</v>
      </c>
      <c r="E53" s="6">
        <v>0</v>
      </c>
      <c r="G53" s="11">
        <f t="shared" si="0"/>
        <v>0</v>
      </c>
      <c r="I53" s="6">
        <v>10021917818</v>
      </c>
      <c r="K53" s="11">
        <f t="shared" si="1"/>
        <v>1.1893531963425028E-3</v>
      </c>
    </row>
    <row r="54" spans="1:11" ht="21" x14ac:dyDescent="0.25">
      <c r="A54" s="7" t="s">
        <v>129</v>
      </c>
      <c r="C54" s="6" t="s">
        <v>312</v>
      </c>
      <c r="E54" s="6">
        <v>0</v>
      </c>
      <c r="G54" s="11">
        <f t="shared" si="0"/>
        <v>0</v>
      </c>
      <c r="I54" s="6">
        <v>17538356179</v>
      </c>
      <c r="K54" s="11">
        <f t="shared" si="1"/>
        <v>2.0813680933026921E-3</v>
      </c>
    </row>
    <row r="55" spans="1:11" ht="21" x14ac:dyDescent="0.25">
      <c r="A55" s="7" t="s">
        <v>151</v>
      </c>
      <c r="C55" s="6" t="s">
        <v>155</v>
      </c>
      <c r="E55" s="6">
        <v>18727397259</v>
      </c>
      <c r="G55" s="11">
        <f t="shared" si="0"/>
        <v>5.2496320988811894E-3</v>
      </c>
      <c r="I55" s="6">
        <v>56197271863</v>
      </c>
      <c r="K55" s="11">
        <f t="shared" si="1"/>
        <v>6.6692230099853374E-3</v>
      </c>
    </row>
    <row r="56" spans="1:11" ht="21" x14ac:dyDescent="0.25">
      <c r="A56" s="7" t="s">
        <v>129</v>
      </c>
      <c r="C56" s="6" t="s">
        <v>313</v>
      </c>
      <c r="E56" s="6">
        <v>0</v>
      </c>
      <c r="G56" s="11">
        <f t="shared" si="0"/>
        <v>0</v>
      </c>
      <c r="I56" s="6">
        <v>45098630143</v>
      </c>
      <c r="K56" s="11">
        <f t="shared" si="1"/>
        <v>5.3520893790316047E-3</v>
      </c>
    </row>
    <row r="57" spans="1:11" ht="21" x14ac:dyDescent="0.25">
      <c r="A57" s="7" t="s">
        <v>129</v>
      </c>
      <c r="C57" s="6" t="s">
        <v>314</v>
      </c>
      <c r="E57" s="6">
        <v>0</v>
      </c>
      <c r="G57" s="11">
        <f t="shared" si="0"/>
        <v>0</v>
      </c>
      <c r="I57" s="6">
        <v>30065753425</v>
      </c>
      <c r="K57" s="11">
        <f t="shared" si="1"/>
        <v>3.5680595855859271E-3</v>
      </c>
    </row>
    <row r="58" spans="1:11" ht="21" x14ac:dyDescent="0.25">
      <c r="A58" s="7" t="s">
        <v>129</v>
      </c>
      <c r="C58" s="6" t="s">
        <v>315</v>
      </c>
      <c r="E58" s="6">
        <v>0</v>
      </c>
      <c r="G58" s="11">
        <f t="shared" si="0"/>
        <v>0</v>
      </c>
      <c r="I58" s="6">
        <v>72555324229</v>
      </c>
      <c r="K58" s="11">
        <f t="shared" si="1"/>
        <v>8.6105183010419875E-3</v>
      </c>
    </row>
    <row r="59" spans="1:11" ht="21" x14ac:dyDescent="0.25">
      <c r="A59" s="7" t="s">
        <v>129</v>
      </c>
      <c r="C59" s="6" t="s">
        <v>316</v>
      </c>
      <c r="E59" s="6">
        <v>0</v>
      </c>
      <c r="G59" s="11">
        <f t="shared" si="0"/>
        <v>0</v>
      </c>
      <c r="I59" s="6">
        <v>12498108161</v>
      </c>
      <c r="K59" s="11">
        <f t="shared" si="1"/>
        <v>1.4832156039856752E-3</v>
      </c>
    </row>
    <row r="60" spans="1:11" ht="21" x14ac:dyDescent="0.25">
      <c r="A60" s="7" t="s">
        <v>129</v>
      </c>
      <c r="C60" s="6" t="s">
        <v>317</v>
      </c>
      <c r="E60" s="6">
        <v>0</v>
      </c>
      <c r="G60" s="11">
        <f t="shared" si="0"/>
        <v>0</v>
      </c>
      <c r="I60" s="6">
        <v>114874427080</v>
      </c>
      <c r="K60" s="11">
        <f t="shared" si="1"/>
        <v>1.3632746696467848E-2</v>
      </c>
    </row>
    <row r="61" spans="1:11" ht="21" x14ac:dyDescent="0.25">
      <c r="A61" s="7" t="s">
        <v>140</v>
      </c>
      <c r="C61" s="6" t="s">
        <v>318</v>
      </c>
      <c r="E61" s="6">
        <v>0</v>
      </c>
      <c r="G61" s="11">
        <f t="shared" si="0"/>
        <v>0</v>
      </c>
      <c r="I61" s="6">
        <v>18526027399</v>
      </c>
      <c r="K61" s="11">
        <f t="shared" si="1"/>
        <v>2.1985801822237048E-3</v>
      </c>
    </row>
    <row r="62" spans="1:11" ht="21" x14ac:dyDescent="0.25">
      <c r="A62" s="7" t="s">
        <v>138</v>
      </c>
      <c r="C62" s="6" t="s">
        <v>319</v>
      </c>
      <c r="E62" s="6">
        <v>0</v>
      </c>
      <c r="G62" s="11">
        <f t="shared" si="0"/>
        <v>0</v>
      </c>
      <c r="I62" s="6">
        <v>45692114332</v>
      </c>
      <c r="K62" s="11">
        <f t="shared" si="1"/>
        <v>5.4225212394783265E-3</v>
      </c>
    </row>
    <row r="63" spans="1:11" ht="21" x14ac:dyDescent="0.25">
      <c r="A63" s="7" t="s">
        <v>146</v>
      </c>
      <c r="C63" s="6" t="s">
        <v>156</v>
      </c>
      <c r="E63" s="6">
        <v>7457534259</v>
      </c>
      <c r="G63" s="11">
        <f t="shared" si="0"/>
        <v>2.090483300114659E-3</v>
      </c>
      <c r="I63" s="6">
        <v>28651700722</v>
      </c>
      <c r="K63" s="11">
        <f t="shared" si="1"/>
        <v>3.4002465848557506E-3</v>
      </c>
    </row>
    <row r="64" spans="1:11" ht="21" x14ac:dyDescent="0.25">
      <c r="A64" s="7" t="s">
        <v>157</v>
      </c>
      <c r="C64" s="6" t="s">
        <v>158</v>
      </c>
      <c r="E64" s="6">
        <v>53459999999</v>
      </c>
      <c r="G64" s="11">
        <f t="shared" si="0"/>
        <v>1.498581613449068E-2</v>
      </c>
      <c r="I64" s="6">
        <v>184335944926</v>
      </c>
      <c r="K64" s="11">
        <f t="shared" si="1"/>
        <v>2.1876106876947618E-2</v>
      </c>
    </row>
    <row r="65" spans="1:11" ht="21" x14ac:dyDescent="0.25">
      <c r="A65" s="7" t="s">
        <v>159</v>
      </c>
      <c r="C65" s="6" t="s">
        <v>160</v>
      </c>
      <c r="E65" s="6">
        <v>159500004066</v>
      </c>
      <c r="G65" s="11">
        <f t="shared" si="0"/>
        <v>4.4710769443103301E-2</v>
      </c>
      <c r="I65" s="6">
        <v>883962070241</v>
      </c>
      <c r="K65" s="11">
        <f t="shared" si="1"/>
        <v>0.10490438384940559</v>
      </c>
    </row>
    <row r="66" spans="1:11" ht="21" x14ac:dyDescent="0.25">
      <c r="A66" s="7" t="s">
        <v>157</v>
      </c>
      <c r="C66" s="6" t="s">
        <v>161</v>
      </c>
      <c r="E66" s="6">
        <v>48539828593</v>
      </c>
      <c r="G66" s="11">
        <f t="shared" si="0"/>
        <v>1.3606602067115564E-2</v>
      </c>
      <c r="I66" s="6">
        <v>141245310481</v>
      </c>
      <c r="K66" s="11">
        <f t="shared" si="1"/>
        <v>1.6762316807991066E-2</v>
      </c>
    </row>
    <row r="67" spans="1:11" ht="21" x14ac:dyDescent="0.25">
      <c r="A67" s="7" t="s">
        <v>157</v>
      </c>
      <c r="C67" s="6" t="s">
        <v>162</v>
      </c>
      <c r="E67" s="6">
        <v>51205012013</v>
      </c>
      <c r="G67" s="11">
        <f t="shared" si="0"/>
        <v>1.435370174346349E-2</v>
      </c>
      <c r="I67" s="6">
        <v>147417395820</v>
      </c>
      <c r="K67" s="11">
        <f t="shared" si="1"/>
        <v>1.7494790328463749E-2</v>
      </c>
    </row>
    <row r="68" spans="1:11" ht="21" x14ac:dyDescent="0.25">
      <c r="A68" s="7" t="s">
        <v>140</v>
      </c>
      <c r="C68" s="6" t="s">
        <v>163</v>
      </c>
      <c r="E68" s="6">
        <v>18479452067</v>
      </c>
      <c r="G68" s="11">
        <f t="shared" si="0"/>
        <v>5.1801285250163837E-3</v>
      </c>
      <c r="I68" s="6">
        <v>69041095888</v>
      </c>
      <c r="K68" s="11">
        <f t="shared" si="1"/>
        <v>8.1934665165483232E-3</v>
      </c>
    </row>
    <row r="69" spans="1:11" ht="21" x14ac:dyDescent="0.25">
      <c r="A69" s="7" t="s">
        <v>157</v>
      </c>
      <c r="C69" s="6" t="s">
        <v>164</v>
      </c>
      <c r="E69" s="6">
        <v>47162215439</v>
      </c>
      <c r="G69" s="11">
        <f t="shared" si="0"/>
        <v>1.3220431894450282E-2</v>
      </c>
      <c r="I69" s="6">
        <v>134239182285</v>
      </c>
      <c r="K69" s="11">
        <f t="shared" si="1"/>
        <v>1.5930863076756934E-2</v>
      </c>
    </row>
    <row r="70" spans="1:11" ht="21" x14ac:dyDescent="0.25">
      <c r="A70" s="7" t="s">
        <v>165</v>
      </c>
      <c r="C70" s="6" t="s">
        <v>166</v>
      </c>
      <c r="E70" s="6">
        <v>65268493169</v>
      </c>
      <c r="G70" s="11">
        <f t="shared" si="0"/>
        <v>1.829595282499422E-2</v>
      </c>
      <c r="I70" s="6">
        <v>214890410958</v>
      </c>
      <c r="K70" s="11">
        <f t="shared" si="1"/>
        <v>2.5502164533539911E-2</v>
      </c>
    </row>
    <row r="71" spans="1:11" ht="21" x14ac:dyDescent="0.25">
      <c r="A71" s="7" t="s">
        <v>157</v>
      </c>
      <c r="C71" s="6" t="s">
        <v>167</v>
      </c>
      <c r="E71" s="6">
        <v>42831645332</v>
      </c>
      <c r="G71" s="11">
        <f t="shared" si="0"/>
        <v>1.2006493858867836E-2</v>
      </c>
      <c r="I71" s="6">
        <v>121327386148</v>
      </c>
      <c r="K71" s="11">
        <f t="shared" si="1"/>
        <v>1.4398552965564229E-2</v>
      </c>
    </row>
    <row r="72" spans="1:11" ht="21" x14ac:dyDescent="0.25">
      <c r="A72" s="7" t="s">
        <v>136</v>
      </c>
      <c r="C72" s="6" t="s">
        <v>168</v>
      </c>
      <c r="E72" s="6">
        <v>82485479448</v>
      </c>
      <c r="G72" s="11">
        <f t="shared" si="0"/>
        <v>2.3122189090837263E-2</v>
      </c>
      <c r="I72" s="6">
        <v>219938630114</v>
      </c>
      <c r="K72" s="11">
        <f t="shared" si="1"/>
        <v>2.6101262999328793E-2</v>
      </c>
    </row>
    <row r="73" spans="1:11" ht="21" x14ac:dyDescent="0.25">
      <c r="A73" s="7" t="s">
        <v>169</v>
      </c>
      <c r="C73" s="6" t="s">
        <v>170</v>
      </c>
      <c r="E73" s="6">
        <v>22010958907</v>
      </c>
      <c r="G73" s="11">
        <f t="shared" ref="G73:G136" si="2">+E73/$E$138</f>
        <v>6.1700745067396565E-3</v>
      </c>
      <c r="I73" s="6">
        <v>73528767122</v>
      </c>
      <c r="K73" s="11">
        <f t="shared" ref="K73:K136" si="3">+I73/$I$138</f>
        <v>8.7260418402758683E-3</v>
      </c>
    </row>
    <row r="74" spans="1:11" ht="21" x14ac:dyDescent="0.25">
      <c r="A74" s="7" t="s">
        <v>138</v>
      </c>
      <c r="C74" s="6" t="s">
        <v>171</v>
      </c>
      <c r="E74" s="6">
        <v>26753424657</v>
      </c>
      <c r="G74" s="11">
        <f t="shared" si="2"/>
        <v>7.4994744273335365E-3</v>
      </c>
      <c r="I74" s="6">
        <v>69722186817</v>
      </c>
      <c r="K74" s="11">
        <f t="shared" si="3"/>
        <v>8.2742951252155299E-3</v>
      </c>
    </row>
    <row r="75" spans="1:11" ht="21" x14ac:dyDescent="0.25">
      <c r="A75" s="7" t="s">
        <v>136</v>
      </c>
      <c r="C75" s="6" t="s">
        <v>172</v>
      </c>
      <c r="E75" s="6">
        <v>77441917802</v>
      </c>
      <c r="G75" s="11">
        <f t="shared" si="2"/>
        <v>2.1708386481571661E-2</v>
      </c>
      <c r="I75" s="6">
        <v>190875616419</v>
      </c>
      <c r="K75" s="11">
        <f t="shared" si="3"/>
        <v>2.2652203761244528E-2</v>
      </c>
    </row>
    <row r="76" spans="1:11" ht="21" x14ac:dyDescent="0.25">
      <c r="A76" s="7" t="s">
        <v>138</v>
      </c>
      <c r="C76" s="6" t="s">
        <v>320</v>
      </c>
      <c r="E76" s="6">
        <v>0</v>
      </c>
      <c r="G76" s="11">
        <f t="shared" si="2"/>
        <v>0</v>
      </c>
      <c r="I76" s="6">
        <v>22835342464</v>
      </c>
      <c r="K76" s="11">
        <f t="shared" si="3"/>
        <v>2.7099890502349042E-3</v>
      </c>
    </row>
    <row r="77" spans="1:11" ht="21" x14ac:dyDescent="0.25">
      <c r="A77" s="7" t="s">
        <v>144</v>
      </c>
      <c r="C77" s="6" t="s">
        <v>173</v>
      </c>
      <c r="E77" s="6">
        <v>18260273978</v>
      </c>
      <c r="G77" s="11">
        <f t="shared" si="2"/>
        <v>5.1186888964618671E-3</v>
      </c>
      <c r="I77" s="6">
        <v>56095890409</v>
      </c>
      <c r="K77" s="11">
        <f t="shared" si="3"/>
        <v>6.6571915446955125E-3</v>
      </c>
    </row>
    <row r="78" spans="1:11" ht="21" x14ac:dyDescent="0.25">
      <c r="A78" s="7" t="s">
        <v>136</v>
      </c>
      <c r="C78" s="6" t="s">
        <v>174</v>
      </c>
      <c r="E78" s="6">
        <v>53353424666</v>
      </c>
      <c r="G78" s="11">
        <f t="shared" si="2"/>
        <v>1.4955941118687463E-2</v>
      </c>
      <c r="I78" s="6">
        <v>127726027379</v>
      </c>
      <c r="K78" s="11">
        <f t="shared" si="3"/>
        <v>1.5157913053976679E-2</v>
      </c>
    </row>
    <row r="79" spans="1:11" ht="21" x14ac:dyDescent="0.25">
      <c r="A79" s="7" t="s">
        <v>129</v>
      </c>
      <c r="C79" s="6" t="s">
        <v>321</v>
      </c>
      <c r="E79" s="6">
        <v>0</v>
      </c>
      <c r="G79" s="11">
        <f t="shared" si="2"/>
        <v>0</v>
      </c>
      <c r="I79" s="6">
        <v>11890410959</v>
      </c>
      <c r="K79" s="11">
        <f t="shared" si="3"/>
        <v>1.4110970112439785E-3</v>
      </c>
    </row>
    <row r="80" spans="1:11" ht="21" x14ac:dyDescent="0.25">
      <c r="A80" s="7" t="s">
        <v>129</v>
      </c>
      <c r="C80" s="6" t="s">
        <v>322</v>
      </c>
      <c r="E80" s="6">
        <v>0</v>
      </c>
      <c r="G80" s="11">
        <f t="shared" si="2"/>
        <v>0</v>
      </c>
      <c r="I80" s="6">
        <v>72871232876</v>
      </c>
      <c r="K80" s="11">
        <f t="shared" si="3"/>
        <v>8.6480088258981038E-3</v>
      </c>
    </row>
    <row r="81" spans="1:11" ht="21" x14ac:dyDescent="0.25">
      <c r="A81" s="7" t="s">
        <v>175</v>
      </c>
      <c r="C81" s="6" t="s">
        <v>176</v>
      </c>
      <c r="E81" s="6">
        <v>46818493150</v>
      </c>
      <c r="G81" s="11">
        <f t="shared" si="2"/>
        <v>1.3124080247903768E-2</v>
      </c>
      <c r="I81" s="6">
        <v>92048643831</v>
      </c>
      <c r="K81" s="11">
        <f t="shared" si="3"/>
        <v>1.0923892088075437E-2</v>
      </c>
    </row>
    <row r="82" spans="1:11" ht="21" x14ac:dyDescent="0.25">
      <c r="A82" s="7" t="s">
        <v>177</v>
      </c>
      <c r="C82" s="6" t="s">
        <v>178</v>
      </c>
      <c r="E82" s="6">
        <v>11780136989</v>
      </c>
      <c r="G82" s="11">
        <f t="shared" si="2"/>
        <v>3.3021879341483137E-3</v>
      </c>
      <c r="I82" s="6">
        <v>27486986301</v>
      </c>
      <c r="K82" s="11">
        <f t="shared" si="3"/>
        <v>3.2620238569708191E-3</v>
      </c>
    </row>
    <row r="83" spans="1:11" ht="21" x14ac:dyDescent="0.25">
      <c r="A83" s="7" t="s">
        <v>146</v>
      </c>
      <c r="C83" s="6" t="s">
        <v>179</v>
      </c>
      <c r="E83" s="6">
        <v>59806849326</v>
      </c>
      <c r="G83" s="11">
        <f t="shared" si="2"/>
        <v>1.6764954126438251E-2</v>
      </c>
      <c r="I83" s="6">
        <v>131005479451</v>
      </c>
      <c r="K83" s="11">
        <f t="shared" si="3"/>
        <v>1.554710271556818E-2</v>
      </c>
    </row>
    <row r="84" spans="1:11" ht="21" x14ac:dyDescent="0.25">
      <c r="A84" s="7" t="s">
        <v>134</v>
      </c>
      <c r="C84" s="6" t="s">
        <v>180</v>
      </c>
      <c r="E84" s="6">
        <v>44143150684</v>
      </c>
      <c r="G84" s="11">
        <f t="shared" si="2"/>
        <v>1.237413280508632E-2</v>
      </c>
      <c r="I84" s="6">
        <v>78084160679</v>
      </c>
      <c r="K84" s="11">
        <f t="shared" si="3"/>
        <v>9.266654124871234E-3</v>
      </c>
    </row>
    <row r="85" spans="1:11" ht="21" x14ac:dyDescent="0.25">
      <c r="A85" s="7" t="s">
        <v>165</v>
      </c>
      <c r="C85" s="6" t="s">
        <v>181</v>
      </c>
      <c r="E85" s="6">
        <v>26753424657</v>
      </c>
      <c r="G85" s="11">
        <f t="shared" si="2"/>
        <v>7.4994744273335365E-3</v>
      </c>
      <c r="I85" s="6">
        <v>45577273618</v>
      </c>
      <c r="K85" s="11">
        <f t="shared" si="3"/>
        <v>5.4088924936886891E-3</v>
      </c>
    </row>
    <row r="86" spans="1:11" ht="21" x14ac:dyDescent="0.25">
      <c r="A86" s="7" t="s">
        <v>136</v>
      </c>
      <c r="C86" s="6" t="s">
        <v>182</v>
      </c>
      <c r="E86" s="6">
        <v>51672328764</v>
      </c>
      <c r="G86" s="11">
        <f t="shared" si="2"/>
        <v>1.4484699179063651E-2</v>
      </c>
      <c r="I86" s="6">
        <v>86676164379</v>
      </c>
      <c r="K86" s="11">
        <f t="shared" si="3"/>
        <v>1.0286311963735945E-2</v>
      </c>
    </row>
    <row r="87" spans="1:11" ht="21" x14ac:dyDescent="0.25">
      <c r="A87" s="7" t="s">
        <v>183</v>
      </c>
      <c r="C87" s="6" t="s">
        <v>184</v>
      </c>
      <c r="E87" s="6">
        <v>53506849315</v>
      </c>
      <c r="G87" s="11">
        <f t="shared" si="2"/>
        <v>1.499894885494739E-2</v>
      </c>
      <c r="I87" s="6">
        <v>89412566270</v>
      </c>
      <c r="K87" s="11">
        <f t="shared" si="3"/>
        <v>1.0611055031344536E-2</v>
      </c>
    </row>
    <row r="88" spans="1:11" ht="21" x14ac:dyDescent="0.25">
      <c r="A88" s="7" t="s">
        <v>183</v>
      </c>
      <c r="C88" s="6" t="s">
        <v>185</v>
      </c>
      <c r="E88" s="6">
        <v>72234246574</v>
      </c>
      <c r="G88" s="11">
        <f t="shared" si="2"/>
        <v>2.0248580953828581E-2</v>
      </c>
      <c r="I88" s="6">
        <v>109008649337</v>
      </c>
      <c r="K88" s="11">
        <f t="shared" si="3"/>
        <v>1.2936624294112726E-2</v>
      </c>
    </row>
    <row r="89" spans="1:11" ht="21" x14ac:dyDescent="0.25">
      <c r="A89" s="7" t="s">
        <v>136</v>
      </c>
      <c r="C89" s="6" t="s">
        <v>186</v>
      </c>
      <c r="E89" s="6">
        <v>42397808203</v>
      </c>
      <c r="G89" s="11">
        <f t="shared" si="2"/>
        <v>1.188488137387661E-2</v>
      </c>
      <c r="I89" s="6">
        <v>62912876683</v>
      </c>
      <c r="K89" s="11">
        <f t="shared" si="3"/>
        <v>7.4661988187167318E-3</v>
      </c>
    </row>
    <row r="90" spans="1:11" ht="21" x14ac:dyDescent="0.25">
      <c r="A90" s="7" t="s">
        <v>136</v>
      </c>
      <c r="C90" s="6" t="s">
        <v>187</v>
      </c>
      <c r="E90" s="6">
        <v>31798356151</v>
      </c>
      <c r="G90" s="11">
        <f t="shared" si="2"/>
        <v>8.9136610300570591E-3</v>
      </c>
      <c r="I90" s="6">
        <v>46158904087</v>
      </c>
      <c r="K90" s="11">
        <f t="shared" si="3"/>
        <v>5.4779176114314121E-3</v>
      </c>
    </row>
    <row r="91" spans="1:11" ht="21" x14ac:dyDescent="0.25">
      <c r="A91" s="7" t="s">
        <v>169</v>
      </c>
      <c r="C91" s="6" t="s">
        <v>188</v>
      </c>
      <c r="E91" s="6">
        <v>27184931519</v>
      </c>
      <c r="G91" s="11">
        <f t="shared" si="2"/>
        <v>7.6204336958487625E-3</v>
      </c>
      <c r="I91" s="6">
        <v>45308219177</v>
      </c>
      <c r="K91" s="11">
        <f t="shared" si="3"/>
        <v>5.3769624015441745E-3</v>
      </c>
    </row>
    <row r="92" spans="1:11" ht="21" x14ac:dyDescent="0.25">
      <c r="A92" s="7" t="s">
        <v>140</v>
      </c>
      <c r="C92" s="6" t="s">
        <v>189</v>
      </c>
      <c r="E92" s="6">
        <v>45308219183</v>
      </c>
      <c r="G92" s="11">
        <f t="shared" si="2"/>
        <v>1.2700722822116392E-2</v>
      </c>
      <c r="I92" s="6">
        <v>69041095889</v>
      </c>
      <c r="K92" s="11">
        <f t="shared" si="3"/>
        <v>8.1934665166669973E-3</v>
      </c>
    </row>
    <row r="93" spans="1:11" ht="21" x14ac:dyDescent="0.25">
      <c r="A93" s="7" t="s">
        <v>190</v>
      </c>
      <c r="C93" s="6" t="s">
        <v>191</v>
      </c>
      <c r="E93" s="6">
        <v>77714179805</v>
      </c>
      <c r="G93" s="11">
        <f t="shared" si="2"/>
        <v>2.1784706502474063E-2</v>
      </c>
      <c r="I93" s="6">
        <v>100640025084</v>
      </c>
      <c r="K93" s="11">
        <f t="shared" si="3"/>
        <v>1.1943476057912038E-2</v>
      </c>
    </row>
    <row r="94" spans="1:11" ht="21" x14ac:dyDescent="0.25">
      <c r="A94" s="7" t="s">
        <v>192</v>
      </c>
      <c r="C94" s="6" t="s">
        <v>193</v>
      </c>
      <c r="E94" s="6">
        <v>28469912907</v>
      </c>
      <c r="G94" s="11">
        <f t="shared" si="2"/>
        <v>7.9806374896604134E-3</v>
      </c>
      <c r="I94" s="6">
        <v>36111804550</v>
      </c>
      <c r="K94" s="11">
        <f t="shared" si="3"/>
        <v>4.2855759693117687E-3</v>
      </c>
    </row>
    <row r="95" spans="1:11" ht="21" x14ac:dyDescent="0.25">
      <c r="A95" s="7" t="s">
        <v>129</v>
      </c>
      <c r="C95" s="6" t="s">
        <v>194</v>
      </c>
      <c r="E95" s="6">
        <v>102682191780</v>
      </c>
      <c r="G95" s="11">
        <f t="shared" si="2"/>
        <v>2.8783697088110249E-2</v>
      </c>
      <c r="I95" s="6">
        <v>131921973576</v>
      </c>
      <c r="K95" s="11">
        <f t="shared" si="3"/>
        <v>1.5655867847830598E-2</v>
      </c>
    </row>
    <row r="96" spans="1:11" ht="21" x14ac:dyDescent="0.25">
      <c r="A96" s="7" t="s">
        <v>129</v>
      </c>
      <c r="C96" s="6" t="s">
        <v>195</v>
      </c>
      <c r="E96" s="6">
        <v>7134246577</v>
      </c>
      <c r="G96" s="11">
        <f t="shared" si="2"/>
        <v>1.999859847793516E-3</v>
      </c>
      <c r="I96" s="6">
        <v>8917808217</v>
      </c>
      <c r="K96" s="11">
        <f t="shared" si="3"/>
        <v>1.0583227581659647E-3</v>
      </c>
    </row>
    <row r="97" spans="1:11" ht="21" x14ac:dyDescent="0.25">
      <c r="A97" s="7" t="s">
        <v>129</v>
      </c>
      <c r="C97" s="6" t="s">
        <v>196</v>
      </c>
      <c r="E97" s="6">
        <v>49939726031</v>
      </c>
      <c r="G97" s="11">
        <f t="shared" si="2"/>
        <v>1.3999018932312066E-2</v>
      </c>
      <c r="I97" s="6">
        <v>57073972603</v>
      </c>
      <c r="K97" s="11">
        <f t="shared" si="3"/>
        <v>6.7732656539473612E-3</v>
      </c>
    </row>
    <row r="98" spans="1:11" ht="21" x14ac:dyDescent="0.25">
      <c r="A98" s="7" t="s">
        <v>165</v>
      </c>
      <c r="C98" s="6" t="s">
        <v>197</v>
      </c>
      <c r="E98" s="6">
        <v>26753424657</v>
      </c>
      <c r="G98" s="11">
        <f t="shared" si="2"/>
        <v>7.4994744273335365E-3</v>
      </c>
      <c r="I98" s="6">
        <v>30124030829</v>
      </c>
      <c r="K98" s="11">
        <f t="shared" si="3"/>
        <v>3.5749756687129966E-3</v>
      </c>
    </row>
    <row r="99" spans="1:11" ht="21" x14ac:dyDescent="0.25">
      <c r="A99" s="7" t="s">
        <v>129</v>
      </c>
      <c r="C99" s="6" t="s">
        <v>198</v>
      </c>
      <c r="E99" s="6">
        <v>472601369862</v>
      </c>
      <c r="G99" s="11">
        <f t="shared" si="2"/>
        <v>0.1324788109575914</v>
      </c>
      <c r="I99" s="6">
        <v>517237590080</v>
      </c>
      <c r="K99" s="11">
        <f t="shared" si="3"/>
        <v>6.1383279348513731E-2</v>
      </c>
    </row>
    <row r="100" spans="1:11" ht="21" x14ac:dyDescent="0.25">
      <c r="A100" s="7" t="s">
        <v>129</v>
      </c>
      <c r="C100" s="6" t="s">
        <v>199</v>
      </c>
      <c r="E100" s="6">
        <v>34014126826</v>
      </c>
      <c r="G100" s="11">
        <f t="shared" si="2"/>
        <v>9.5347820912685712E-3</v>
      </c>
      <c r="I100" s="6">
        <v>36167479751</v>
      </c>
      <c r="K100" s="11">
        <f t="shared" si="3"/>
        <v>4.2921832354527291E-3</v>
      </c>
    </row>
    <row r="101" spans="1:11" ht="21" x14ac:dyDescent="0.25">
      <c r="A101" s="7" t="s">
        <v>140</v>
      </c>
      <c r="C101" s="6" t="s">
        <v>201</v>
      </c>
      <c r="E101" s="6">
        <v>35622276135</v>
      </c>
      <c r="G101" s="11">
        <f t="shared" si="2"/>
        <v>9.9855757662018502E-3</v>
      </c>
      <c r="I101" s="6">
        <v>36715880087</v>
      </c>
      <c r="K101" s="11">
        <f t="shared" si="3"/>
        <v>4.3572647602009599E-3</v>
      </c>
    </row>
    <row r="102" spans="1:11" ht="21" x14ac:dyDescent="0.25">
      <c r="A102" s="7" t="s">
        <v>165</v>
      </c>
      <c r="C102" s="6" t="s">
        <v>202</v>
      </c>
      <c r="E102" s="6">
        <v>26560517050</v>
      </c>
      <c r="G102" s="11">
        <f t="shared" si="2"/>
        <v>7.4453988955434005E-3</v>
      </c>
      <c r="I102" s="6">
        <v>28242984668</v>
      </c>
      <c r="K102" s="11">
        <f t="shared" si="3"/>
        <v>3.3517421215335393E-3</v>
      </c>
    </row>
    <row r="103" spans="1:11" ht="21" x14ac:dyDescent="0.25">
      <c r="A103" s="7" t="s">
        <v>136</v>
      </c>
      <c r="C103" s="6" t="s">
        <v>203</v>
      </c>
      <c r="E103" s="6">
        <v>58296986295</v>
      </c>
      <c r="G103" s="11">
        <f t="shared" si="2"/>
        <v>1.634171189353039E-2</v>
      </c>
      <c r="I103" s="6">
        <v>60177534240</v>
      </c>
      <c r="K103" s="11">
        <f t="shared" si="3"/>
        <v>7.1415814813214629E-3</v>
      </c>
    </row>
    <row r="104" spans="1:11" ht="21" x14ac:dyDescent="0.25">
      <c r="A104" s="7" t="s">
        <v>165</v>
      </c>
      <c r="C104" s="6" t="s">
        <v>204</v>
      </c>
      <c r="E104" s="6">
        <v>37422498389</v>
      </c>
      <c r="G104" s="11">
        <f t="shared" si="2"/>
        <v>1.0490211001895209E-2</v>
      </c>
      <c r="I104" s="6">
        <v>37422498389</v>
      </c>
      <c r="K104" s="11">
        <f t="shared" si="3"/>
        <v>4.4411228352061616E-3</v>
      </c>
    </row>
    <row r="105" spans="1:11" ht="21" x14ac:dyDescent="0.25">
      <c r="A105" s="7" t="s">
        <v>169</v>
      </c>
      <c r="C105" s="6" t="s">
        <v>206</v>
      </c>
      <c r="E105" s="6">
        <v>46806958800</v>
      </c>
      <c r="G105" s="11">
        <f t="shared" si="2"/>
        <v>1.3120846958559697E-2</v>
      </c>
      <c r="I105" s="6">
        <v>46806958800</v>
      </c>
      <c r="K105" s="11">
        <f t="shared" si="3"/>
        <v>5.554825640244722E-3</v>
      </c>
    </row>
    <row r="106" spans="1:11" ht="21" x14ac:dyDescent="0.25">
      <c r="A106" s="7" t="s">
        <v>129</v>
      </c>
      <c r="C106" s="6" t="s">
        <v>207</v>
      </c>
      <c r="E106" s="6">
        <v>26306424665</v>
      </c>
      <c r="G106" s="11">
        <f t="shared" si="2"/>
        <v>7.3741721510081322E-3</v>
      </c>
      <c r="I106" s="6">
        <v>26306424665</v>
      </c>
      <c r="K106" s="11">
        <f t="shared" si="3"/>
        <v>3.1219204575262467E-3</v>
      </c>
    </row>
    <row r="107" spans="1:11" ht="21" x14ac:dyDescent="0.25">
      <c r="A107" s="7" t="s">
        <v>208</v>
      </c>
      <c r="C107" s="6" t="s">
        <v>209</v>
      </c>
      <c r="E107" s="6">
        <v>26498630120</v>
      </c>
      <c r="G107" s="11">
        <f t="shared" si="2"/>
        <v>7.4280508567456929E-3</v>
      </c>
      <c r="I107" s="6">
        <v>26498630120</v>
      </c>
      <c r="K107" s="11">
        <f t="shared" si="3"/>
        <v>3.1447304801596526E-3</v>
      </c>
    </row>
    <row r="108" spans="1:11" ht="21" x14ac:dyDescent="0.25">
      <c r="A108" s="7" t="s">
        <v>129</v>
      </c>
      <c r="C108" s="6" t="s">
        <v>210</v>
      </c>
      <c r="E108" s="6">
        <v>39105504587</v>
      </c>
      <c r="G108" s="11">
        <f t="shared" si="2"/>
        <v>1.0961988432439691E-2</v>
      </c>
      <c r="I108" s="6">
        <v>39105504587</v>
      </c>
      <c r="K108" s="11">
        <f t="shared" si="3"/>
        <v>4.6408539482931587E-3</v>
      </c>
    </row>
    <row r="109" spans="1:11" ht="21" x14ac:dyDescent="0.25">
      <c r="A109" s="7" t="s">
        <v>165</v>
      </c>
      <c r="C109" s="6" t="s">
        <v>211</v>
      </c>
      <c r="E109" s="6">
        <v>39734068674</v>
      </c>
      <c r="G109" s="11">
        <f t="shared" si="2"/>
        <v>1.113818644659424E-2</v>
      </c>
      <c r="I109" s="6">
        <v>39734068674</v>
      </c>
      <c r="K109" s="11">
        <f t="shared" si="3"/>
        <v>4.7154489229832173E-3</v>
      </c>
    </row>
    <row r="110" spans="1:11" ht="21" x14ac:dyDescent="0.25">
      <c r="A110" s="7" t="s">
        <v>190</v>
      </c>
      <c r="C110" s="6" t="s">
        <v>212</v>
      </c>
      <c r="E110" s="6">
        <v>242817669201</v>
      </c>
      <c r="G110" s="11">
        <f t="shared" si="2"/>
        <v>6.8066235408152501E-2</v>
      </c>
      <c r="I110" s="6">
        <v>242817669201</v>
      </c>
      <c r="K110" s="11">
        <f t="shared" si="3"/>
        <v>2.8816437755451355E-2</v>
      </c>
    </row>
    <row r="111" spans="1:11" ht="21" x14ac:dyDescent="0.25">
      <c r="A111" s="7" t="s">
        <v>140</v>
      </c>
      <c r="C111" s="6" t="s">
        <v>213</v>
      </c>
      <c r="E111" s="6">
        <v>32168679597</v>
      </c>
      <c r="G111" s="11">
        <f t="shared" si="2"/>
        <v>9.0174694676206733E-3</v>
      </c>
      <c r="I111" s="6">
        <v>32168679597</v>
      </c>
      <c r="K111" s="11">
        <f t="shared" si="3"/>
        <v>3.8176247895480202E-3</v>
      </c>
    </row>
    <row r="112" spans="1:11" ht="21" x14ac:dyDescent="0.25">
      <c r="A112" s="7" t="s">
        <v>208</v>
      </c>
      <c r="C112" s="6" t="s">
        <v>214</v>
      </c>
      <c r="E112" s="6">
        <v>42739726025</v>
      </c>
      <c r="G112" s="11">
        <f t="shared" si="2"/>
        <v>1.1980727195307463E-2</v>
      </c>
      <c r="I112" s="6">
        <v>42739726025</v>
      </c>
      <c r="K112" s="11">
        <f t="shared" si="3"/>
        <v>5.0721459387082553E-3</v>
      </c>
    </row>
    <row r="113" spans="1:11" ht="21" x14ac:dyDescent="0.25">
      <c r="A113" s="7" t="s">
        <v>140</v>
      </c>
      <c r="C113" s="6" t="s">
        <v>215</v>
      </c>
      <c r="E113" s="6">
        <v>20570309084</v>
      </c>
      <c r="G113" s="11">
        <f t="shared" si="2"/>
        <v>5.766234002398684E-3</v>
      </c>
      <c r="I113" s="6">
        <v>20570309084</v>
      </c>
      <c r="K113" s="11">
        <f t="shared" si="3"/>
        <v>2.4411857394068107E-3</v>
      </c>
    </row>
    <row r="114" spans="1:11" ht="21" x14ac:dyDescent="0.25">
      <c r="A114" s="7" t="s">
        <v>136</v>
      </c>
      <c r="C114" s="6" t="s">
        <v>216</v>
      </c>
      <c r="E114" s="6">
        <v>24361643820</v>
      </c>
      <c r="G114" s="11">
        <f t="shared" si="2"/>
        <v>6.8290144973307178E-3</v>
      </c>
      <c r="I114" s="6">
        <v>24361643820</v>
      </c>
      <c r="K114" s="11">
        <f t="shared" si="3"/>
        <v>2.8911231833725838E-3</v>
      </c>
    </row>
    <row r="115" spans="1:11" ht="21" x14ac:dyDescent="0.25">
      <c r="A115" s="7" t="s">
        <v>165</v>
      </c>
      <c r="C115" s="6" t="s">
        <v>217</v>
      </c>
      <c r="E115" s="6">
        <v>10539969383</v>
      </c>
      <c r="G115" s="11">
        <f t="shared" si="2"/>
        <v>2.954546263369879E-3</v>
      </c>
      <c r="I115" s="6">
        <v>10539969383</v>
      </c>
      <c r="K115" s="11">
        <f t="shared" si="3"/>
        <v>1.2508330743351509E-3</v>
      </c>
    </row>
    <row r="116" spans="1:11" ht="21" x14ac:dyDescent="0.25">
      <c r="A116" s="7" t="s">
        <v>136</v>
      </c>
      <c r="C116" s="6" t="s">
        <v>218</v>
      </c>
      <c r="E116" s="6">
        <v>14770849302</v>
      </c>
      <c r="G116" s="11">
        <f t="shared" si="2"/>
        <v>4.1405393152671634E-3</v>
      </c>
      <c r="I116" s="6">
        <v>14770849302</v>
      </c>
      <c r="K116" s="11">
        <f t="shared" si="3"/>
        <v>1.7529336349649885E-3</v>
      </c>
    </row>
    <row r="117" spans="1:11" ht="21" x14ac:dyDescent="0.25">
      <c r="A117" s="7" t="s">
        <v>129</v>
      </c>
      <c r="C117" s="6" t="s">
        <v>219</v>
      </c>
      <c r="E117" s="6">
        <v>15348799426</v>
      </c>
      <c r="G117" s="11">
        <f t="shared" si="2"/>
        <v>4.302549309530764E-3</v>
      </c>
      <c r="I117" s="6">
        <v>15348799426</v>
      </c>
      <c r="K117" s="11">
        <f t="shared" si="3"/>
        <v>1.8215219869939141E-3</v>
      </c>
    </row>
    <row r="118" spans="1:11" ht="21" x14ac:dyDescent="0.25">
      <c r="A118" s="7" t="s">
        <v>165</v>
      </c>
      <c r="C118" s="6" t="s">
        <v>220</v>
      </c>
      <c r="E118" s="6">
        <v>15348799426</v>
      </c>
      <c r="G118" s="11">
        <f t="shared" si="2"/>
        <v>4.302549309530764E-3</v>
      </c>
      <c r="I118" s="6">
        <v>15348799426</v>
      </c>
      <c r="K118" s="11">
        <f t="shared" si="3"/>
        <v>1.8215219869939141E-3</v>
      </c>
    </row>
    <row r="119" spans="1:11" ht="21" x14ac:dyDescent="0.25">
      <c r="A119" s="7" t="s">
        <v>136</v>
      </c>
      <c r="C119" s="6" t="s">
        <v>221</v>
      </c>
      <c r="E119" s="6">
        <v>13804931498</v>
      </c>
      <c r="G119" s="11">
        <f t="shared" si="2"/>
        <v>3.86977488182074E-3</v>
      </c>
      <c r="I119" s="6">
        <v>13804931498</v>
      </c>
      <c r="K119" s="11">
        <f t="shared" si="3"/>
        <v>1.6383031372444643E-3</v>
      </c>
    </row>
    <row r="120" spans="1:11" ht="21" x14ac:dyDescent="0.25">
      <c r="A120" s="7" t="s">
        <v>177</v>
      </c>
      <c r="C120" s="6" t="s">
        <v>222</v>
      </c>
      <c r="E120" s="6">
        <v>11897375015</v>
      </c>
      <c r="G120" s="11">
        <f t="shared" si="2"/>
        <v>3.3350518978901675E-3</v>
      </c>
      <c r="I120" s="6">
        <v>11897375015</v>
      </c>
      <c r="K120" s="11">
        <f t="shared" si="3"/>
        <v>1.4119234720485394E-3</v>
      </c>
    </row>
    <row r="121" spans="1:11" ht="21" x14ac:dyDescent="0.25">
      <c r="A121" s="7" t="s">
        <v>165</v>
      </c>
      <c r="C121" s="6" t="s">
        <v>223</v>
      </c>
      <c r="E121" s="6">
        <v>9517900006</v>
      </c>
      <c r="G121" s="11">
        <f t="shared" si="2"/>
        <v>2.6680415166302242E-3</v>
      </c>
      <c r="I121" s="6">
        <v>9517900006</v>
      </c>
      <c r="K121" s="11">
        <f t="shared" si="3"/>
        <v>1.1295387769267803E-3</v>
      </c>
    </row>
    <row r="122" spans="1:11" ht="21" x14ac:dyDescent="0.25">
      <c r="A122" s="7" t="s">
        <v>136</v>
      </c>
      <c r="C122" s="6" t="s">
        <v>224</v>
      </c>
      <c r="E122" s="6">
        <v>30772602732</v>
      </c>
      <c r="G122" s="11">
        <f t="shared" si="2"/>
        <v>8.6261235789394635E-3</v>
      </c>
      <c r="I122" s="6">
        <v>30772602732</v>
      </c>
      <c r="K122" s="11">
        <f t="shared" si="3"/>
        <v>3.6519450751578927E-3</v>
      </c>
    </row>
    <row r="123" spans="1:11" ht="21" x14ac:dyDescent="0.25">
      <c r="A123" s="7" t="s">
        <v>129</v>
      </c>
      <c r="C123" s="6" t="s">
        <v>225</v>
      </c>
      <c r="E123" s="6">
        <v>20360894153</v>
      </c>
      <c r="G123" s="11">
        <f t="shared" si="2"/>
        <v>5.7075311656638959E-3</v>
      </c>
      <c r="I123" s="6">
        <v>20360894153</v>
      </c>
      <c r="K123" s="11">
        <f t="shared" si="3"/>
        <v>2.4163333786042353E-3</v>
      </c>
    </row>
    <row r="124" spans="1:11" ht="21" x14ac:dyDescent="0.25">
      <c r="A124" s="7" t="s">
        <v>177</v>
      </c>
      <c r="C124" s="6" t="s">
        <v>226</v>
      </c>
      <c r="E124" s="6">
        <v>9324166133</v>
      </c>
      <c r="G124" s="11">
        <f t="shared" si="2"/>
        <v>2.6137343673624525E-3</v>
      </c>
      <c r="I124" s="6">
        <v>9324166133</v>
      </c>
      <c r="K124" s="11">
        <f t="shared" si="3"/>
        <v>1.1065473689670666E-3</v>
      </c>
    </row>
    <row r="125" spans="1:11" ht="21" x14ac:dyDescent="0.25">
      <c r="A125" s="7" t="s">
        <v>136</v>
      </c>
      <c r="C125" s="6" t="s">
        <v>227</v>
      </c>
      <c r="E125" s="6">
        <v>9493150678</v>
      </c>
      <c r="G125" s="11">
        <f t="shared" si="2"/>
        <v>2.6611038271639477E-3</v>
      </c>
      <c r="I125" s="6">
        <v>9493150678</v>
      </c>
      <c r="K125" s="11">
        <f t="shared" si="3"/>
        <v>1.126601645242138E-3</v>
      </c>
    </row>
    <row r="126" spans="1:11" ht="21" x14ac:dyDescent="0.25">
      <c r="A126" s="7" t="s">
        <v>169</v>
      </c>
      <c r="C126" s="6" t="s">
        <v>228</v>
      </c>
      <c r="E126" s="6">
        <v>22867206192</v>
      </c>
      <c r="G126" s="11">
        <f t="shared" si="2"/>
        <v>6.4100962871157666E-3</v>
      </c>
      <c r="I126" s="6">
        <v>22867206192</v>
      </c>
      <c r="K126" s="11">
        <f t="shared" si="3"/>
        <v>2.7137704848297999E-3</v>
      </c>
    </row>
    <row r="127" spans="1:11" ht="21" x14ac:dyDescent="0.25">
      <c r="A127" s="7" t="s">
        <v>229</v>
      </c>
      <c r="C127" s="6" t="s">
        <v>230</v>
      </c>
      <c r="E127" s="6">
        <v>18209071599</v>
      </c>
      <c r="G127" s="11">
        <f t="shared" si="2"/>
        <v>5.1043359328001225E-3</v>
      </c>
      <c r="I127" s="6">
        <v>18209071599</v>
      </c>
      <c r="K127" s="11">
        <f t="shared" si="3"/>
        <v>2.1609653862659662E-3</v>
      </c>
    </row>
    <row r="128" spans="1:11" ht="21" x14ac:dyDescent="0.25">
      <c r="A128" s="7" t="s">
        <v>146</v>
      </c>
      <c r="C128" s="6" t="s">
        <v>231</v>
      </c>
      <c r="E128" s="6">
        <v>122381899818</v>
      </c>
      <c r="G128" s="11">
        <f t="shared" si="2"/>
        <v>3.4305885688299891E-2</v>
      </c>
      <c r="I128" s="6">
        <v>122381899818</v>
      </c>
      <c r="K128" s="11">
        <f t="shared" si="3"/>
        <v>1.4523697596240483E-2</v>
      </c>
    </row>
    <row r="129" spans="1:11" ht="21" x14ac:dyDescent="0.25">
      <c r="A129" s="7" t="s">
        <v>232</v>
      </c>
      <c r="C129" s="6" t="s">
        <v>233</v>
      </c>
      <c r="E129" s="6">
        <v>497053210</v>
      </c>
      <c r="G129" s="11">
        <f t="shared" si="2"/>
        <v>1.39333109133141E-4</v>
      </c>
      <c r="I129" s="6">
        <v>497053210</v>
      </c>
      <c r="K129" s="11">
        <f t="shared" si="3"/>
        <v>5.8987893814497177E-5</v>
      </c>
    </row>
    <row r="130" spans="1:11" ht="21" x14ac:dyDescent="0.25">
      <c r="A130" s="7" t="s">
        <v>140</v>
      </c>
      <c r="C130" s="6" t="s">
        <v>234</v>
      </c>
      <c r="E130" s="6">
        <v>55050681579</v>
      </c>
      <c r="G130" s="11">
        <f t="shared" si="2"/>
        <v>1.5431713285385685E-2</v>
      </c>
      <c r="I130" s="6">
        <v>55050681579</v>
      </c>
      <c r="K130" s="11">
        <f t="shared" si="3"/>
        <v>6.5331511678553451E-3</v>
      </c>
    </row>
    <row r="131" spans="1:11" ht="21" x14ac:dyDescent="0.25">
      <c r="A131" s="7" t="s">
        <v>136</v>
      </c>
      <c r="C131" s="6" t="s">
        <v>235</v>
      </c>
      <c r="E131" s="6">
        <v>8547945200</v>
      </c>
      <c r="G131" s="11">
        <f t="shared" si="2"/>
        <v>2.3961454376599011E-3</v>
      </c>
      <c r="I131" s="6">
        <v>8547945200</v>
      </c>
      <c r="K131" s="11">
        <f t="shared" si="3"/>
        <v>1.014429187148275E-3</v>
      </c>
    </row>
    <row r="132" spans="1:11" ht="21" x14ac:dyDescent="0.25">
      <c r="A132" s="7" t="s">
        <v>236</v>
      </c>
      <c r="C132" s="6" t="s">
        <v>237</v>
      </c>
      <c r="E132" s="6">
        <v>12704003432</v>
      </c>
      <c r="G132" s="11">
        <f t="shared" si="2"/>
        <v>3.5611646017106573E-3</v>
      </c>
      <c r="I132" s="6">
        <v>12704003432</v>
      </c>
      <c r="K132" s="11">
        <f t="shared" si="3"/>
        <v>1.5076502684004873E-3</v>
      </c>
    </row>
    <row r="133" spans="1:11" ht="21" x14ac:dyDescent="0.25">
      <c r="A133" s="7" t="s">
        <v>129</v>
      </c>
      <c r="C133" s="6" t="s">
        <v>238</v>
      </c>
      <c r="E133" s="6">
        <v>16938671253</v>
      </c>
      <c r="G133" s="11">
        <f t="shared" si="2"/>
        <v>4.748219471844165E-3</v>
      </c>
      <c r="I133" s="6">
        <v>16938671253</v>
      </c>
      <c r="K133" s="11">
        <f t="shared" si="3"/>
        <v>2.010200359093627E-3</v>
      </c>
    </row>
    <row r="134" spans="1:11" ht="21" x14ac:dyDescent="0.25">
      <c r="A134" s="7" t="s">
        <v>165</v>
      </c>
      <c r="C134" s="6" t="s">
        <v>239</v>
      </c>
      <c r="E134" s="6">
        <v>15375125709</v>
      </c>
      <c r="G134" s="11">
        <f t="shared" si="2"/>
        <v>4.3099290483364118E-3</v>
      </c>
      <c r="I134" s="6">
        <v>15375125709</v>
      </c>
      <c r="K134" s="11">
        <f t="shared" si="3"/>
        <v>1.8246462641435062E-3</v>
      </c>
    </row>
    <row r="135" spans="1:11" ht="21" x14ac:dyDescent="0.25">
      <c r="A135" s="7" t="s">
        <v>136</v>
      </c>
      <c r="C135" s="6" t="s">
        <v>240</v>
      </c>
      <c r="E135" s="6">
        <v>14938045712</v>
      </c>
      <c r="G135" s="11">
        <f t="shared" si="2"/>
        <v>4.1874075281114163E-3</v>
      </c>
      <c r="I135" s="6">
        <v>14938045712</v>
      </c>
      <c r="K135" s="11">
        <f t="shared" si="3"/>
        <v>1.7727757039443742E-3</v>
      </c>
    </row>
    <row r="136" spans="1:11" ht="21" x14ac:dyDescent="0.25">
      <c r="A136" s="7" t="s">
        <v>129</v>
      </c>
      <c r="C136" s="6" t="s">
        <v>241</v>
      </c>
      <c r="E136" s="6">
        <v>909297445</v>
      </c>
      <c r="G136" s="11">
        <f t="shared" si="2"/>
        <v>2.5489271086021406E-4</v>
      </c>
      <c r="I136" s="6">
        <v>909297445</v>
      </c>
      <c r="K136" s="11">
        <f t="shared" si="3"/>
        <v>1.0791106475593144E-4</v>
      </c>
    </row>
    <row r="137" spans="1:11" ht="21.75" thickBot="1" x14ac:dyDescent="0.3">
      <c r="A137" s="7" t="s">
        <v>242</v>
      </c>
      <c r="C137" s="6" t="s">
        <v>243</v>
      </c>
      <c r="E137" s="6">
        <v>10602739725</v>
      </c>
      <c r="G137" s="11">
        <f t="shared" ref="G137" si="4">+E137/$E$138</f>
        <v>2.972141938714598E-3</v>
      </c>
      <c r="I137" s="6">
        <v>10602739725</v>
      </c>
      <c r="K137" s="11">
        <f t="shared" ref="K137" si="5">+I137/$I$138</f>
        <v>1.2582823578205058E-3</v>
      </c>
    </row>
    <row r="138" spans="1:11" ht="21.75" thickBot="1" x14ac:dyDescent="0.3">
      <c r="A138" s="7" t="s">
        <v>22</v>
      </c>
      <c r="C138" s="6" t="s">
        <v>22</v>
      </c>
      <c r="E138" s="8">
        <f>SUM(E8:E137)</f>
        <v>3567373276118</v>
      </c>
      <c r="F138" s="7"/>
      <c r="G138" s="12">
        <f>SUM(G8:G137)</f>
        <v>1.0000000000000002</v>
      </c>
      <c r="H138" s="7"/>
      <c r="I138" s="8">
        <f>SUM(I8:I137)</f>
        <v>8426359679210</v>
      </c>
      <c r="J138" s="7"/>
      <c r="K138" s="12">
        <f>SUM(K8:K137)</f>
        <v>1</v>
      </c>
    </row>
    <row r="139" spans="1:11" ht="19.5" thickTop="1" x14ac:dyDescent="0.2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1" sqref="E11"/>
    </sheetView>
  </sheetViews>
  <sheetFormatPr defaultRowHeight="18.75" x14ac:dyDescent="0.25"/>
  <cols>
    <col min="1" max="1" width="35.7109375" style="6" bestFit="1" customWidth="1"/>
    <col min="2" max="2" width="1" style="6" customWidth="1"/>
    <col min="3" max="3" width="22" style="6" customWidth="1"/>
    <col min="4" max="4" width="1" style="6" customWidth="1"/>
    <col min="5" max="5" width="22" style="6" customWidth="1"/>
    <col min="6" max="6" width="1" style="6" customWidth="1"/>
    <col min="7" max="7" width="9.140625" style="6" customWidth="1"/>
    <col min="8" max="16384" width="9.140625" style="6"/>
  </cols>
  <sheetData>
    <row r="2" spans="1:5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</row>
    <row r="3" spans="1:5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</row>
    <row r="4" spans="1:5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</row>
    <row r="5" spans="1:5" ht="26.25" x14ac:dyDescent="0.25">
      <c r="E5" s="10" t="s">
        <v>372</v>
      </c>
    </row>
    <row r="6" spans="1:5" ht="26.25" x14ac:dyDescent="0.25">
      <c r="A6" s="27" t="s">
        <v>323</v>
      </c>
      <c r="C6" s="27" t="s">
        <v>246</v>
      </c>
      <c r="E6" s="27" t="s">
        <v>373</v>
      </c>
    </row>
    <row r="7" spans="1:5" ht="26.25" x14ac:dyDescent="0.25">
      <c r="A7" s="27" t="s">
        <v>323</v>
      </c>
      <c r="C7" s="27" t="s">
        <v>126</v>
      </c>
      <c r="E7" s="27" t="s">
        <v>126</v>
      </c>
    </row>
    <row r="8" spans="1:5" ht="21" x14ac:dyDescent="0.25">
      <c r="A8" s="7" t="s">
        <v>323</v>
      </c>
      <c r="C8" s="6">
        <v>0</v>
      </c>
      <c r="E8" s="6">
        <v>1</v>
      </c>
    </row>
    <row r="9" spans="1:5" ht="21" x14ac:dyDescent="0.25">
      <c r="A9" s="7" t="s">
        <v>324</v>
      </c>
      <c r="C9" s="6">
        <v>0</v>
      </c>
      <c r="E9" s="6">
        <v>10736765873</v>
      </c>
    </row>
    <row r="10" spans="1:5" ht="21.75" thickBot="1" x14ac:dyDescent="0.3">
      <c r="A10" s="7" t="s">
        <v>376</v>
      </c>
      <c r="C10" s="6">
        <v>339463300475</v>
      </c>
      <c r="E10" s="6">
        <v>0</v>
      </c>
    </row>
    <row r="11" spans="1:5" ht="21.75" thickBot="1" x14ac:dyDescent="0.3">
      <c r="A11" s="7" t="s">
        <v>22</v>
      </c>
      <c r="C11" s="8">
        <f>SUM(C8:C10)</f>
        <v>339463300475</v>
      </c>
      <c r="D11" s="7"/>
      <c r="E11" s="8">
        <f>SUM(E8:E10)</f>
        <v>10736765874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E21" sqref="E21"/>
    </sheetView>
  </sheetViews>
  <sheetFormatPr defaultRowHeight="18.75" x14ac:dyDescent="0.25"/>
  <cols>
    <col min="1" max="1" width="33" style="6" customWidth="1"/>
    <col min="2" max="2" width="1" style="6" customWidth="1"/>
    <col min="3" max="3" width="20" style="6" customWidth="1"/>
    <col min="4" max="4" width="1" style="6" customWidth="1"/>
    <col min="5" max="5" width="35" style="6" customWidth="1"/>
    <col min="6" max="6" width="1" style="6" customWidth="1"/>
    <col min="7" max="7" width="24" style="6" customWidth="1"/>
    <col min="8" max="8" width="1" style="6" customWidth="1"/>
    <col min="9" max="9" width="23" style="6" customWidth="1"/>
    <col min="10" max="10" width="1" style="6" customWidth="1"/>
    <col min="11" max="11" width="22" style="6" customWidth="1"/>
    <col min="12" max="12" width="1" style="6" customWidth="1"/>
    <col min="13" max="13" width="24" style="6" customWidth="1"/>
    <col min="14" max="14" width="1" style="6" customWidth="1"/>
    <col min="15" max="15" width="23" style="6" customWidth="1"/>
    <col min="16" max="16" width="1" style="6" customWidth="1"/>
    <col min="17" max="17" width="22" style="6" customWidth="1"/>
    <col min="18" max="18" width="1" style="6" customWidth="1"/>
    <col min="19" max="19" width="24" style="6" customWidth="1"/>
    <col min="20" max="20" width="1" style="6" customWidth="1"/>
    <col min="21" max="21" width="9.140625" style="6" customWidth="1"/>
    <col min="22" max="16384" width="9.140625" style="6"/>
  </cols>
  <sheetData>
    <row r="2" spans="1:19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</row>
    <row r="3" spans="1:19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  <c r="H3" s="28" t="s">
        <v>244</v>
      </c>
      <c r="I3" s="28" t="s">
        <v>244</v>
      </c>
      <c r="J3" s="28" t="s">
        <v>244</v>
      </c>
      <c r="K3" s="28" t="s">
        <v>244</v>
      </c>
      <c r="L3" s="28" t="s">
        <v>244</v>
      </c>
      <c r="M3" s="28" t="s">
        <v>244</v>
      </c>
      <c r="N3" s="28" t="s">
        <v>244</v>
      </c>
      <c r="O3" s="28" t="s">
        <v>244</v>
      </c>
      <c r="P3" s="28" t="s">
        <v>244</v>
      </c>
      <c r="Q3" s="28" t="s">
        <v>244</v>
      </c>
      <c r="R3" s="28" t="s">
        <v>244</v>
      </c>
      <c r="S3" s="28" t="s">
        <v>244</v>
      </c>
    </row>
    <row r="4" spans="1:19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</row>
    <row r="6" spans="1:19" ht="26.25" x14ac:dyDescent="0.25">
      <c r="A6" s="27" t="s">
        <v>3</v>
      </c>
      <c r="C6" s="27" t="s">
        <v>256</v>
      </c>
      <c r="D6" s="27" t="s">
        <v>256</v>
      </c>
      <c r="E6" s="27" t="s">
        <v>256</v>
      </c>
      <c r="F6" s="27" t="s">
        <v>256</v>
      </c>
      <c r="G6" s="27" t="s">
        <v>256</v>
      </c>
      <c r="I6" s="27" t="s">
        <v>246</v>
      </c>
      <c r="J6" s="27" t="s">
        <v>246</v>
      </c>
      <c r="K6" s="27" t="s">
        <v>246</v>
      </c>
      <c r="L6" s="27" t="s">
        <v>246</v>
      </c>
      <c r="M6" s="27" t="s">
        <v>246</v>
      </c>
      <c r="O6" s="27" t="s">
        <v>247</v>
      </c>
      <c r="P6" s="27" t="s">
        <v>247</v>
      </c>
      <c r="Q6" s="27" t="s">
        <v>247</v>
      </c>
      <c r="R6" s="27" t="s">
        <v>247</v>
      </c>
      <c r="S6" s="27" t="s">
        <v>247</v>
      </c>
    </row>
    <row r="7" spans="1:19" ht="26.25" x14ac:dyDescent="0.25">
      <c r="A7" s="27" t="s">
        <v>3</v>
      </c>
      <c r="C7" s="27" t="s">
        <v>257</v>
      </c>
      <c r="E7" s="27" t="s">
        <v>258</v>
      </c>
      <c r="G7" s="27" t="s">
        <v>259</v>
      </c>
      <c r="I7" s="27" t="s">
        <v>260</v>
      </c>
      <c r="K7" s="27" t="s">
        <v>250</v>
      </c>
      <c r="M7" s="27" t="s">
        <v>261</v>
      </c>
      <c r="O7" s="27" t="s">
        <v>260</v>
      </c>
      <c r="Q7" s="27" t="s">
        <v>250</v>
      </c>
      <c r="S7" s="27" t="s">
        <v>261</v>
      </c>
    </row>
    <row r="8" spans="1:19" ht="21" x14ac:dyDescent="0.25">
      <c r="A8" s="7" t="s">
        <v>21</v>
      </c>
      <c r="C8" s="6" t="s">
        <v>205</v>
      </c>
      <c r="E8" s="6">
        <v>494909488</v>
      </c>
      <c r="G8" s="6">
        <v>370</v>
      </c>
      <c r="I8" s="6">
        <v>183116510560</v>
      </c>
      <c r="K8" s="6">
        <v>0</v>
      </c>
      <c r="M8" s="6">
        <v>183116510560</v>
      </c>
      <c r="O8" s="6">
        <v>183116510560</v>
      </c>
      <c r="Q8" s="6">
        <v>0</v>
      </c>
      <c r="S8" s="6">
        <v>183116510560</v>
      </c>
    </row>
    <row r="9" spans="1:19" ht="21" x14ac:dyDescent="0.25">
      <c r="A9" s="7" t="s">
        <v>19</v>
      </c>
      <c r="C9" s="6" t="s">
        <v>200</v>
      </c>
      <c r="E9" s="6">
        <v>540123452</v>
      </c>
      <c r="G9" s="6">
        <v>357</v>
      </c>
      <c r="I9" s="6">
        <v>0</v>
      </c>
      <c r="K9" s="6">
        <v>0</v>
      </c>
      <c r="M9" s="6">
        <v>0</v>
      </c>
      <c r="O9" s="6">
        <v>192824072364</v>
      </c>
      <c r="Q9" s="6">
        <v>5889712702</v>
      </c>
      <c r="S9" s="6">
        <v>186934359662</v>
      </c>
    </row>
    <row r="10" spans="1:19" ht="21" x14ac:dyDescent="0.25">
      <c r="A10" s="7" t="s">
        <v>15</v>
      </c>
      <c r="C10" s="6" t="s">
        <v>4</v>
      </c>
      <c r="E10" s="6">
        <v>27000000</v>
      </c>
      <c r="G10" s="6">
        <v>34</v>
      </c>
      <c r="I10" s="6">
        <v>0</v>
      </c>
      <c r="K10" s="6">
        <v>0</v>
      </c>
      <c r="M10" s="6">
        <v>0</v>
      </c>
      <c r="O10" s="6">
        <v>918000000</v>
      </c>
      <c r="Q10" s="6">
        <v>115437126</v>
      </c>
      <c r="S10" s="6">
        <v>802562874</v>
      </c>
    </row>
    <row r="11" spans="1:19" ht="21" x14ac:dyDescent="0.25">
      <c r="A11" s="7" t="s">
        <v>20</v>
      </c>
      <c r="C11" s="6" t="s">
        <v>4</v>
      </c>
      <c r="E11" s="6">
        <v>66800000</v>
      </c>
      <c r="G11" s="6">
        <v>20</v>
      </c>
      <c r="I11" s="6">
        <v>0</v>
      </c>
      <c r="K11" s="6">
        <v>0</v>
      </c>
      <c r="M11" s="6">
        <v>0</v>
      </c>
      <c r="O11" s="6">
        <v>1336000000</v>
      </c>
      <c r="Q11" s="6">
        <v>70224530</v>
      </c>
      <c r="S11" s="6">
        <v>1265775470</v>
      </c>
    </row>
    <row r="12" spans="1:19" ht="21" x14ac:dyDescent="0.25">
      <c r="A12" s="7" t="s">
        <v>22</v>
      </c>
      <c r="C12" s="6" t="s">
        <v>22</v>
      </c>
      <c r="E12" s="6" t="s">
        <v>22</v>
      </c>
      <c r="G12" s="6" t="s">
        <v>22</v>
      </c>
      <c r="I12" s="8">
        <f>SUM(I8:I11)</f>
        <v>183116510560</v>
      </c>
      <c r="J12" s="7"/>
      <c r="K12" s="8">
        <f>SUM(K8:K11)</f>
        <v>0</v>
      </c>
      <c r="L12" s="7"/>
      <c r="M12" s="8">
        <f>SUM(M8:M11)</f>
        <v>183116510560</v>
      </c>
      <c r="N12" s="7"/>
      <c r="O12" s="8">
        <f>SUM(O8:O11)</f>
        <v>378194582924</v>
      </c>
      <c r="P12" s="7"/>
      <c r="Q12" s="8">
        <f>SUM(Q8:Q11)</f>
        <v>6075374358</v>
      </c>
      <c r="R12" s="7"/>
      <c r="S12" s="8">
        <f>SUM(S8:S11)</f>
        <v>372119208566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C226-4CFE-4443-8A8F-D865CE65D90C}">
  <dimension ref="A2:M138"/>
  <sheetViews>
    <sheetView rightToLeft="1" topLeftCell="A115" workbookViewId="0">
      <selection activeCell="E21" sqref="E21"/>
    </sheetView>
  </sheetViews>
  <sheetFormatPr defaultRowHeight="18.75" x14ac:dyDescent="0.25"/>
  <cols>
    <col min="1" max="1" width="33.42578125" style="6" bestFit="1" customWidth="1"/>
    <col min="2" max="2" width="1" style="6" customWidth="1"/>
    <col min="3" max="3" width="23" style="6" customWidth="1"/>
    <col min="4" max="4" width="1" style="6" customWidth="1"/>
    <col min="5" max="5" width="23" style="6" customWidth="1"/>
    <col min="6" max="6" width="1" style="6" customWidth="1"/>
    <col min="7" max="7" width="23" style="6" customWidth="1"/>
    <col min="8" max="8" width="1" style="6" customWidth="1"/>
    <col min="9" max="9" width="23" style="6" customWidth="1"/>
    <col min="10" max="10" width="1" style="6" customWidth="1"/>
    <col min="11" max="11" width="23" style="6" customWidth="1"/>
    <col min="12" max="12" width="1" style="6" customWidth="1"/>
    <col min="13" max="13" width="23" style="6" customWidth="1"/>
    <col min="14" max="14" width="1" style="6" customWidth="1"/>
    <col min="15" max="15" width="9.140625" style="6" customWidth="1"/>
    <col min="16" max="16384" width="9.140625" style="6"/>
  </cols>
  <sheetData>
    <row r="2" spans="1:13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3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  <c r="H3" s="28" t="s">
        <v>244</v>
      </c>
      <c r="I3" s="28" t="s">
        <v>244</v>
      </c>
      <c r="J3" s="28" t="s">
        <v>244</v>
      </c>
      <c r="K3" s="28" t="s">
        <v>244</v>
      </c>
      <c r="L3" s="28" t="s">
        <v>244</v>
      </c>
      <c r="M3" s="28" t="s">
        <v>244</v>
      </c>
    </row>
    <row r="4" spans="1:13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3" ht="27" thickBot="1" x14ac:dyDescent="0.3">
      <c r="A6" s="9" t="s">
        <v>245</v>
      </c>
      <c r="C6" s="27" t="s">
        <v>246</v>
      </c>
      <c r="D6" s="27" t="s">
        <v>246</v>
      </c>
      <c r="E6" s="27" t="s">
        <v>246</v>
      </c>
      <c r="F6" s="27" t="s">
        <v>246</v>
      </c>
      <c r="G6" s="27" t="s">
        <v>246</v>
      </c>
      <c r="I6" s="27" t="s">
        <v>247</v>
      </c>
      <c r="J6" s="27" t="s">
        <v>247</v>
      </c>
      <c r="K6" s="27" t="s">
        <v>247</v>
      </c>
      <c r="L6" s="27" t="s">
        <v>247</v>
      </c>
      <c r="M6" s="27" t="s">
        <v>247</v>
      </c>
    </row>
    <row r="7" spans="1:13" ht="27" thickBot="1" x14ac:dyDescent="0.3">
      <c r="A7" s="9" t="s">
        <v>248</v>
      </c>
      <c r="C7" s="9" t="s">
        <v>249</v>
      </c>
      <c r="E7" s="9" t="s">
        <v>250</v>
      </c>
      <c r="G7" s="9" t="s">
        <v>251</v>
      </c>
      <c r="I7" s="9" t="s">
        <v>249</v>
      </c>
      <c r="K7" s="9" t="s">
        <v>250</v>
      </c>
      <c r="M7" s="9" t="s">
        <v>251</v>
      </c>
    </row>
    <row r="8" spans="1:13" ht="21" x14ac:dyDescent="0.25">
      <c r="A8" s="7" t="s">
        <v>129</v>
      </c>
      <c r="C8" s="6">
        <v>4236</v>
      </c>
      <c r="E8" s="6">
        <v>0</v>
      </c>
      <c r="G8" s="6">
        <f>+C8-E8</f>
        <v>4236</v>
      </c>
      <c r="I8" s="6">
        <v>28869</v>
      </c>
      <c r="K8" s="6">
        <v>0</v>
      </c>
      <c r="M8" s="6">
        <v>28869</v>
      </c>
    </row>
    <row r="9" spans="1:13" ht="21" x14ac:dyDescent="0.25">
      <c r="A9" s="7" t="s">
        <v>131</v>
      </c>
      <c r="C9" s="6">
        <v>1504722900</v>
      </c>
      <c r="E9" s="6">
        <v>0</v>
      </c>
      <c r="G9" s="6">
        <f t="shared" ref="G9:G72" si="0">+C9-E9</f>
        <v>1504722900</v>
      </c>
      <c r="I9" s="6">
        <v>6070691724</v>
      </c>
      <c r="K9" s="6">
        <v>0</v>
      </c>
      <c r="M9" s="6">
        <v>6070691724</v>
      </c>
    </row>
    <row r="10" spans="1:13" ht="21" x14ac:dyDescent="0.25">
      <c r="A10" s="7" t="s">
        <v>134</v>
      </c>
      <c r="C10" s="6">
        <v>10890</v>
      </c>
      <c r="E10" s="6">
        <v>0</v>
      </c>
      <c r="G10" s="6">
        <f t="shared" si="0"/>
        <v>10890</v>
      </c>
      <c r="I10" s="6">
        <v>42271</v>
      </c>
      <c r="K10" s="6">
        <v>0</v>
      </c>
      <c r="M10" s="6">
        <v>42271</v>
      </c>
    </row>
    <row r="11" spans="1:13" ht="21" x14ac:dyDescent="0.25">
      <c r="A11" s="7" t="s">
        <v>136</v>
      </c>
      <c r="C11" s="6">
        <v>14697</v>
      </c>
      <c r="E11" s="6">
        <v>0</v>
      </c>
      <c r="G11" s="6">
        <f t="shared" si="0"/>
        <v>14697</v>
      </c>
      <c r="I11" s="6">
        <v>19426</v>
      </c>
      <c r="K11" s="6">
        <v>0</v>
      </c>
      <c r="M11" s="6">
        <v>19426</v>
      </c>
    </row>
    <row r="12" spans="1:13" ht="21" x14ac:dyDescent="0.25">
      <c r="A12" s="7" t="s">
        <v>253</v>
      </c>
      <c r="C12" s="6">
        <v>6066381</v>
      </c>
      <c r="E12" s="6">
        <v>0</v>
      </c>
      <c r="G12" s="6">
        <f t="shared" si="0"/>
        <v>6066381</v>
      </c>
      <c r="I12" s="6">
        <v>6066381</v>
      </c>
      <c r="K12" s="6">
        <v>0</v>
      </c>
      <c r="M12" s="6">
        <v>6066381</v>
      </c>
    </row>
    <row r="13" spans="1:13" ht="21" x14ac:dyDescent="0.25">
      <c r="A13" s="7" t="s">
        <v>232</v>
      </c>
      <c r="C13" s="6">
        <v>0</v>
      </c>
      <c r="E13" s="6">
        <v>0</v>
      </c>
      <c r="G13" s="6">
        <f t="shared" si="0"/>
        <v>0</v>
      </c>
      <c r="I13" s="6">
        <v>13204</v>
      </c>
      <c r="K13" s="6">
        <v>0</v>
      </c>
      <c r="M13" s="6">
        <v>13204</v>
      </c>
    </row>
    <row r="14" spans="1:13" ht="21" x14ac:dyDescent="0.25">
      <c r="A14" s="7" t="s">
        <v>138</v>
      </c>
      <c r="C14" s="6">
        <v>11175</v>
      </c>
      <c r="E14" s="6">
        <v>0</v>
      </c>
      <c r="G14" s="6">
        <f t="shared" si="0"/>
        <v>11175</v>
      </c>
      <c r="I14" s="6">
        <v>38491</v>
      </c>
      <c r="K14" s="6">
        <v>0</v>
      </c>
      <c r="M14" s="6">
        <v>38491</v>
      </c>
    </row>
    <row r="15" spans="1:13" ht="21" x14ac:dyDescent="0.25">
      <c r="A15" s="7" t="s">
        <v>129</v>
      </c>
      <c r="C15" s="6">
        <v>0</v>
      </c>
      <c r="E15" s="6">
        <v>0</v>
      </c>
      <c r="G15" s="6">
        <f t="shared" si="0"/>
        <v>0</v>
      </c>
      <c r="I15" s="6">
        <v>19178088</v>
      </c>
      <c r="K15" s="6">
        <v>0</v>
      </c>
      <c r="M15" s="6">
        <v>19178088</v>
      </c>
    </row>
    <row r="16" spans="1:13" ht="21" x14ac:dyDescent="0.25">
      <c r="A16" s="7" t="s">
        <v>253</v>
      </c>
      <c r="C16" s="6">
        <v>35829561</v>
      </c>
      <c r="E16" s="6">
        <v>0</v>
      </c>
      <c r="G16" s="6">
        <f t="shared" si="0"/>
        <v>35829561</v>
      </c>
      <c r="I16" s="6">
        <v>35829561</v>
      </c>
      <c r="K16" s="6">
        <v>0</v>
      </c>
      <c r="M16" s="6">
        <v>35829561</v>
      </c>
    </row>
    <row r="17" spans="1:13" ht="21" x14ac:dyDescent="0.25">
      <c r="A17" s="7" t="s">
        <v>253</v>
      </c>
      <c r="C17" s="6">
        <v>130679951</v>
      </c>
      <c r="E17" s="6">
        <v>0</v>
      </c>
      <c r="G17" s="6">
        <f t="shared" si="0"/>
        <v>130679951</v>
      </c>
      <c r="I17" s="6">
        <v>130679951</v>
      </c>
      <c r="K17" s="6">
        <v>0</v>
      </c>
      <c r="M17" s="6">
        <v>130679951</v>
      </c>
    </row>
    <row r="18" spans="1:13" ht="21" x14ac:dyDescent="0.25">
      <c r="A18" s="7" t="s">
        <v>253</v>
      </c>
      <c r="C18" s="6">
        <v>224456086</v>
      </c>
      <c r="E18" s="6">
        <v>0</v>
      </c>
      <c r="G18" s="6">
        <f t="shared" si="0"/>
        <v>224456086</v>
      </c>
      <c r="I18" s="6">
        <v>224456086</v>
      </c>
      <c r="K18" s="6">
        <v>0</v>
      </c>
      <c r="M18" s="6">
        <v>224456086</v>
      </c>
    </row>
    <row r="19" spans="1:13" ht="21" x14ac:dyDescent="0.25">
      <c r="A19" s="7" t="s">
        <v>253</v>
      </c>
      <c r="C19" s="6">
        <v>408216868</v>
      </c>
      <c r="E19" s="6">
        <v>0</v>
      </c>
      <c r="G19" s="6">
        <f t="shared" si="0"/>
        <v>408216868</v>
      </c>
      <c r="I19" s="6">
        <v>408216868</v>
      </c>
      <c r="K19" s="6">
        <v>0</v>
      </c>
      <c r="M19" s="6">
        <v>408216868</v>
      </c>
    </row>
    <row r="20" spans="1:13" ht="21" x14ac:dyDescent="0.25">
      <c r="A20" s="7" t="s">
        <v>253</v>
      </c>
      <c r="C20" s="6">
        <v>995265585</v>
      </c>
      <c r="E20" s="6">
        <v>0</v>
      </c>
      <c r="G20" s="6">
        <f t="shared" si="0"/>
        <v>995265585</v>
      </c>
      <c r="I20" s="6">
        <v>995265585</v>
      </c>
      <c r="K20" s="6">
        <v>0</v>
      </c>
      <c r="M20" s="6">
        <v>995265585</v>
      </c>
    </row>
    <row r="21" spans="1:13" ht="21" x14ac:dyDescent="0.25">
      <c r="A21" s="7" t="s">
        <v>253</v>
      </c>
      <c r="C21" s="6">
        <v>195261629</v>
      </c>
      <c r="E21" s="6">
        <v>0</v>
      </c>
      <c r="G21" s="6">
        <f t="shared" si="0"/>
        <v>195261629</v>
      </c>
      <c r="I21" s="6">
        <v>195261629</v>
      </c>
      <c r="K21" s="6">
        <v>0</v>
      </c>
      <c r="M21" s="6">
        <v>195261629</v>
      </c>
    </row>
    <row r="22" spans="1:13" ht="21" x14ac:dyDescent="0.25">
      <c r="A22" s="7" t="s">
        <v>253</v>
      </c>
      <c r="C22" s="6">
        <v>578201911</v>
      </c>
      <c r="E22" s="6">
        <v>0</v>
      </c>
      <c r="G22" s="6">
        <f t="shared" si="0"/>
        <v>578201911</v>
      </c>
      <c r="I22" s="6">
        <v>578201911</v>
      </c>
      <c r="K22" s="6">
        <v>0</v>
      </c>
      <c r="M22" s="6">
        <v>578201911</v>
      </c>
    </row>
    <row r="23" spans="1:13" ht="21" x14ac:dyDescent="0.25">
      <c r="A23" s="7" t="s">
        <v>129</v>
      </c>
      <c r="C23" s="6">
        <v>0</v>
      </c>
      <c r="E23" s="6">
        <v>0</v>
      </c>
      <c r="G23" s="6">
        <f t="shared" si="0"/>
        <v>0</v>
      </c>
      <c r="I23" s="6">
        <v>71232883</v>
      </c>
      <c r="K23" s="6">
        <v>0</v>
      </c>
      <c r="M23" s="6">
        <v>71232883</v>
      </c>
    </row>
    <row r="24" spans="1:13" ht="21" x14ac:dyDescent="0.25">
      <c r="A24" s="7" t="s">
        <v>140</v>
      </c>
      <c r="C24" s="6">
        <v>0</v>
      </c>
      <c r="E24" s="6">
        <v>0</v>
      </c>
      <c r="G24" s="6">
        <f t="shared" si="0"/>
        <v>0</v>
      </c>
      <c r="I24" s="6">
        <v>13294</v>
      </c>
      <c r="K24" s="6">
        <v>0</v>
      </c>
      <c r="M24" s="6">
        <v>13294</v>
      </c>
    </row>
    <row r="25" spans="1:13" ht="21" x14ac:dyDescent="0.25">
      <c r="A25" s="7" t="s">
        <v>140</v>
      </c>
      <c r="C25" s="6">
        <v>0</v>
      </c>
      <c r="E25" s="6">
        <v>0</v>
      </c>
      <c r="G25" s="6">
        <f t="shared" si="0"/>
        <v>0</v>
      </c>
      <c r="I25" s="6">
        <v>21</v>
      </c>
      <c r="K25" s="6">
        <v>0</v>
      </c>
      <c r="M25" s="6">
        <v>21</v>
      </c>
    </row>
    <row r="26" spans="1:13" ht="21" x14ac:dyDescent="0.25">
      <c r="A26" s="7" t="s">
        <v>254</v>
      </c>
      <c r="C26" s="6">
        <v>0</v>
      </c>
      <c r="E26" s="6">
        <v>0</v>
      </c>
      <c r="G26" s="6">
        <f t="shared" si="0"/>
        <v>0</v>
      </c>
      <c r="I26" s="6">
        <v>56097480234</v>
      </c>
      <c r="K26" s="6">
        <v>185306953</v>
      </c>
      <c r="M26" s="6">
        <v>55912173281</v>
      </c>
    </row>
    <row r="27" spans="1:13" ht="21" x14ac:dyDescent="0.25">
      <c r="A27" s="7" t="s">
        <v>129</v>
      </c>
      <c r="C27" s="6">
        <v>0</v>
      </c>
      <c r="E27" s="6">
        <v>0</v>
      </c>
      <c r="G27" s="6">
        <f t="shared" si="0"/>
        <v>0</v>
      </c>
      <c r="I27" s="6">
        <v>50109589056</v>
      </c>
      <c r="K27" s="6">
        <v>0</v>
      </c>
      <c r="M27" s="6">
        <v>50109589056</v>
      </c>
    </row>
    <row r="28" spans="1:13" ht="21" x14ac:dyDescent="0.25">
      <c r="A28" s="7" t="s">
        <v>129</v>
      </c>
      <c r="C28" s="6">
        <v>0</v>
      </c>
      <c r="E28" s="6">
        <v>0</v>
      </c>
      <c r="G28" s="6">
        <f t="shared" si="0"/>
        <v>0</v>
      </c>
      <c r="I28" s="6">
        <v>95208219178</v>
      </c>
      <c r="K28" s="6">
        <v>0</v>
      </c>
      <c r="M28" s="6">
        <v>95208219178</v>
      </c>
    </row>
    <row r="29" spans="1:13" ht="21" x14ac:dyDescent="0.25">
      <c r="A29" s="7" t="s">
        <v>129</v>
      </c>
      <c r="C29" s="6">
        <v>0</v>
      </c>
      <c r="E29" s="6">
        <v>0</v>
      </c>
      <c r="G29" s="6">
        <f t="shared" si="0"/>
        <v>0</v>
      </c>
      <c r="I29" s="6">
        <v>11775753433</v>
      </c>
      <c r="K29" s="6">
        <v>0</v>
      </c>
      <c r="M29" s="6">
        <v>11775753433</v>
      </c>
    </row>
    <row r="30" spans="1:13" ht="21" x14ac:dyDescent="0.25">
      <c r="A30" s="7" t="s">
        <v>232</v>
      </c>
      <c r="C30" s="6">
        <v>0</v>
      </c>
      <c r="E30" s="6">
        <v>0</v>
      </c>
      <c r="G30" s="6">
        <f t="shared" si="0"/>
        <v>0</v>
      </c>
      <c r="I30" s="6">
        <v>71044</v>
      </c>
      <c r="K30" s="6">
        <v>0</v>
      </c>
      <c r="M30" s="6">
        <v>71044</v>
      </c>
    </row>
    <row r="31" spans="1:13" ht="21" x14ac:dyDescent="0.25">
      <c r="A31" s="7" t="s">
        <v>129</v>
      </c>
      <c r="C31" s="6">
        <v>0</v>
      </c>
      <c r="E31" s="6">
        <v>0</v>
      </c>
      <c r="G31" s="6">
        <f t="shared" si="0"/>
        <v>0</v>
      </c>
      <c r="I31" s="6">
        <v>116356164400</v>
      </c>
      <c r="K31" s="6">
        <v>0</v>
      </c>
      <c r="M31" s="6">
        <v>116356164400</v>
      </c>
    </row>
    <row r="32" spans="1:13" ht="21" x14ac:dyDescent="0.25">
      <c r="A32" s="7" t="s">
        <v>129</v>
      </c>
      <c r="C32" s="6">
        <v>0</v>
      </c>
      <c r="E32" s="6">
        <v>0</v>
      </c>
      <c r="G32" s="6">
        <f t="shared" si="0"/>
        <v>0</v>
      </c>
      <c r="I32" s="6">
        <v>60131506856</v>
      </c>
      <c r="K32" s="6">
        <v>0</v>
      </c>
      <c r="M32" s="6">
        <v>60131506856</v>
      </c>
    </row>
    <row r="33" spans="1:13" ht="21" x14ac:dyDescent="0.25">
      <c r="A33" s="7" t="s">
        <v>190</v>
      </c>
      <c r="C33" s="6">
        <v>0</v>
      </c>
      <c r="E33" s="6">
        <v>0</v>
      </c>
      <c r="G33" s="6">
        <f t="shared" si="0"/>
        <v>0</v>
      </c>
      <c r="I33" s="6">
        <v>26371452862</v>
      </c>
      <c r="K33" s="6">
        <v>0</v>
      </c>
      <c r="M33" s="6">
        <v>26371452862</v>
      </c>
    </row>
    <row r="34" spans="1:13" ht="21" x14ac:dyDescent="0.25">
      <c r="A34" s="7" t="s">
        <v>255</v>
      </c>
      <c r="C34" s="6">
        <v>0</v>
      </c>
      <c r="E34" s="6">
        <v>0</v>
      </c>
      <c r="G34" s="6">
        <f t="shared" si="0"/>
        <v>0</v>
      </c>
      <c r="I34" s="6">
        <v>62544376141</v>
      </c>
      <c r="K34" s="6">
        <v>0</v>
      </c>
      <c r="M34" s="6">
        <v>62544376141</v>
      </c>
    </row>
    <row r="35" spans="1:13" ht="21" x14ac:dyDescent="0.25">
      <c r="A35" s="7" t="s">
        <v>129</v>
      </c>
      <c r="C35" s="6">
        <v>0</v>
      </c>
      <c r="E35" s="6">
        <v>0</v>
      </c>
      <c r="G35" s="6">
        <f t="shared" si="0"/>
        <v>0</v>
      </c>
      <c r="I35" s="6">
        <v>100219178108</v>
      </c>
      <c r="K35" s="6">
        <v>0</v>
      </c>
      <c r="M35" s="6">
        <v>100219178108</v>
      </c>
    </row>
    <row r="36" spans="1:13" ht="21" x14ac:dyDescent="0.25">
      <c r="A36" s="7" t="s">
        <v>133</v>
      </c>
      <c r="C36" s="6">
        <v>0</v>
      </c>
      <c r="E36" s="6">
        <v>0</v>
      </c>
      <c r="G36" s="6">
        <f t="shared" si="0"/>
        <v>0</v>
      </c>
      <c r="I36" s="6">
        <v>44334466553</v>
      </c>
      <c r="K36" s="6">
        <v>121405702</v>
      </c>
      <c r="M36" s="6">
        <v>44213060851</v>
      </c>
    </row>
    <row r="37" spans="1:13" ht="21" x14ac:dyDescent="0.25">
      <c r="A37" s="7" t="s">
        <v>157</v>
      </c>
      <c r="C37" s="6">
        <v>0</v>
      </c>
      <c r="E37" s="6">
        <v>0</v>
      </c>
      <c r="G37" s="6">
        <f t="shared" si="0"/>
        <v>0</v>
      </c>
      <c r="I37" s="6">
        <v>3386301380</v>
      </c>
      <c r="K37" s="6">
        <v>0</v>
      </c>
      <c r="M37" s="6">
        <v>3386301380</v>
      </c>
    </row>
    <row r="38" spans="1:13" ht="21" x14ac:dyDescent="0.25">
      <c r="A38" s="7" t="s">
        <v>165</v>
      </c>
      <c r="C38" s="6">
        <v>0</v>
      </c>
      <c r="E38" s="6">
        <v>0</v>
      </c>
      <c r="G38" s="6">
        <f t="shared" si="0"/>
        <v>0</v>
      </c>
      <c r="I38" s="6">
        <v>2539726040</v>
      </c>
      <c r="K38" s="6">
        <v>0</v>
      </c>
      <c r="M38" s="6">
        <v>2539726040</v>
      </c>
    </row>
    <row r="39" spans="1:13" ht="21" x14ac:dyDescent="0.25">
      <c r="A39" s="7" t="s">
        <v>129</v>
      </c>
      <c r="C39" s="6">
        <v>0</v>
      </c>
      <c r="E39" s="6">
        <v>0</v>
      </c>
      <c r="G39" s="6">
        <f t="shared" si="0"/>
        <v>0</v>
      </c>
      <c r="I39" s="6">
        <v>10021917796</v>
      </c>
      <c r="K39" s="6">
        <v>0</v>
      </c>
      <c r="M39" s="6">
        <v>10021917796</v>
      </c>
    </row>
    <row r="40" spans="1:13" ht="21" x14ac:dyDescent="0.25">
      <c r="A40" s="7" t="s">
        <v>140</v>
      </c>
      <c r="C40" s="6">
        <v>24379452059</v>
      </c>
      <c r="E40" s="6">
        <v>0</v>
      </c>
      <c r="G40" s="6">
        <f t="shared" si="0"/>
        <v>24379452059</v>
      </c>
      <c r="I40" s="6">
        <v>93190410968</v>
      </c>
      <c r="K40" s="6">
        <v>0</v>
      </c>
      <c r="M40" s="6">
        <v>93190410968</v>
      </c>
    </row>
    <row r="41" spans="1:13" ht="21" x14ac:dyDescent="0.25">
      <c r="A41" s="7" t="s">
        <v>157</v>
      </c>
      <c r="C41" s="6">
        <v>0</v>
      </c>
      <c r="E41" s="6">
        <v>0</v>
      </c>
      <c r="G41" s="6">
        <f t="shared" si="0"/>
        <v>0</v>
      </c>
      <c r="I41" s="6">
        <v>2709041108</v>
      </c>
      <c r="K41" s="6">
        <v>0</v>
      </c>
      <c r="M41" s="6">
        <v>2709041108</v>
      </c>
    </row>
    <row r="42" spans="1:13" ht="21" x14ac:dyDescent="0.25">
      <c r="A42" s="7" t="s">
        <v>144</v>
      </c>
      <c r="C42" s="6">
        <v>9938356165</v>
      </c>
      <c r="E42" s="6">
        <v>0</v>
      </c>
      <c r="G42" s="6">
        <f t="shared" si="0"/>
        <v>9938356165</v>
      </c>
      <c r="I42" s="6">
        <v>35630136991</v>
      </c>
      <c r="K42" s="6">
        <v>0</v>
      </c>
      <c r="M42" s="6">
        <v>35630136991</v>
      </c>
    </row>
    <row r="43" spans="1:13" ht="21" x14ac:dyDescent="0.25">
      <c r="A43" s="7" t="s">
        <v>129</v>
      </c>
      <c r="C43" s="6">
        <v>0</v>
      </c>
      <c r="E43" s="6">
        <v>0</v>
      </c>
      <c r="G43" s="6">
        <f t="shared" si="0"/>
        <v>0</v>
      </c>
      <c r="I43" s="6">
        <v>30065753427</v>
      </c>
      <c r="K43" s="6">
        <v>0</v>
      </c>
      <c r="M43" s="6">
        <v>30065753427</v>
      </c>
    </row>
    <row r="44" spans="1:13" ht="21" x14ac:dyDescent="0.25">
      <c r="A44" s="7" t="s">
        <v>136</v>
      </c>
      <c r="C44" s="6">
        <v>0</v>
      </c>
      <c r="E44" s="6">
        <v>0</v>
      </c>
      <c r="G44" s="6">
        <f t="shared" si="0"/>
        <v>0</v>
      </c>
      <c r="I44" s="6">
        <v>4313609046</v>
      </c>
      <c r="K44" s="6">
        <v>0</v>
      </c>
      <c r="M44" s="6">
        <v>4313609046</v>
      </c>
    </row>
    <row r="45" spans="1:13" ht="21" x14ac:dyDescent="0.25">
      <c r="A45" s="7" t="s">
        <v>146</v>
      </c>
      <c r="C45" s="6">
        <v>46818493160</v>
      </c>
      <c r="E45" s="6">
        <v>0</v>
      </c>
      <c r="G45" s="6">
        <f t="shared" si="0"/>
        <v>46818493160</v>
      </c>
      <c r="I45" s="6">
        <v>163386986310</v>
      </c>
      <c r="K45" s="6">
        <v>255134222</v>
      </c>
      <c r="M45" s="6">
        <v>163131852088</v>
      </c>
    </row>
    <row r="46" spans="1:13" ht="21" x14ac:dyDescent="0.25">
      <c r="A46" s="7" t="s">
        <v>148</v>
      </c>
      <c r="C46" s="6">
        <v>26755073290</v>
      </c>
      <c r="E46" s="6">
        <v>0</v>
      </c>
      <c r="G46" s="6">
        <f t="shared" si="0"/>
        <v>26755073290</v>
      </c>
      <c r="I46" s="6">
        <v>345148497941</v>
      </c>
      <c r="K46" s="6">
        <v>0</v>
      </c>
      <c r="M46" s="6">
        <v>345148497941</v>
      </c>
    </row>
    <row r="47" spans="1:13" ht="21" x14ac:dyDescent="0.25">
      <c r="A47" s="7" t="s">
        <v>148</v>
      </c>
      <c r="C47" s="6">
        <v>173138630138</v>
      </c>
      <c r="E47" s="6">
        <v>0</v>
      </c>
      <c r="G47" s="6">
        <f t="shared" si="0"/>
        <v>173138630138</v>
      </c>
      <c r="I47" s="6">
        <v>620965479452</v>
      </c>
      <c r="K47" s="6">
        <v>0</v>
      </c>
      <c r="M47" s="6">
        <v>620965479452</v>
      </c>
    </row>
    <row r="48" spans="1:13" ht="21" x14ac:dyDescent="0.25">
      <c r="A48" s="7" t="s">
        <v>151</v>
      </c>
      <c r="C48" s="6">
        <v>17400410958</v>
      </c>
      <c r="E48" s="6">
        <v>64161</v>
      </c>
      <c r="G48" s="6">
        <f t="shared" si="0"/>
        <v>17400346797</v>
      </c>
      <c r="I48" s="6">
        <v>54277397264</v>
      </c>
      <c r="K48" s="6">
        <v>84211434</v>
      </c>
      <c r="M48" s="6">
        <v>54193185830</v>
      </c>
    </row>
    <row r="49" spans="1:13" ht="21" x14ac:dyDescent="0.25">
      <c r="A49" s="7" t="s">
        <v>129</v>
      </c>
      <c r="C49" s="6">
        <v>0</v>
      </c>
      <c r="E49" s="6">
        <v>0</v>
      </c>
      <c r="G49" s="6">
        <f t="shared" si="0"/>
        <v>0</v>
      </c>
      <c r="I49" s="6">
        <v>19041643838</v>
      </c>
      <c r="K49" s="6">
        <v>0</v>
      </c>
      <c r="M49" s="6">
        <v>19041643838</v>
      </c>
    </row>
    <row r="50" spans="1:13" ht="21" x14ac:dyDescent="0.25">
      <c r="A50" s="7" t="s">
        <v>151</v>
      </c>
      <c r="C50" s="6">
        <v>0</v>
      </c>
      <c r="E50" s="6">
        <v>0</v>
      </c>
      <c r="G50" s="6">
        <f t="shared" si="0"/>
        <v>0</v>
      </c>
      <c r="I50" s="6">
        <v>216920547960</v>
      </c>
      <c r="K50" s="6">
        <v>0</v>
      </c>
      <c r="M50" s="6">
        <v>216920547960</v>
      </c>
    </row>
    <row r="51" spans="1:13" ht="21" x14ac:dyDescent="0.25">
      <c r="A51" s="7" t="s">
        <v>129</v>
      </c>
      <c r="C51" s="6">
        <v>0</v>
      </c>
      <c r="E51" s="6">
        <v>0</v>
      </c>
      <c r="G51" s="6">
        <f t="shared" si="0"/>
        <v>0</v>
      </c>
      <c r="I51" s="6">
        <v>35076712346</v>
      </c>
      <c r="K51" s="6">
        <v>0</v>
      </c>
      <c r="M51" s="6">
        <v>35076712346</v>
      </c>
    </row>
    <row r="52" spans="1:13" ht="21" x14ac:dyDescent="0.25">
      <c r="A52" s="7" t="s">
        <v>153</v>
      </c>
      <c r="C52" s="6">
        <v>76957</v>
      </c>
      <c r="E52" s="6">
        <v>0</v>
      </c>
      <c r="G52" s="6">
        <f t="shared" si="0"/>
        <v>76957</v>
      </c>
      <c r="I52" s="6">
        <v>153914</v>
      </c>
      <c r="K52" s="6">
        <v>0</v>
      </c>
      <c r="M52" s="6">
        <v>153914</v>
      </c>
    </row>
    <row r="53" spans="1:13" ht="21" x14ac:dyDescent="0.25">
      <c r="A53" s="7" t="s">
        <v>129</v>
      </c>
      <c r="C53" s="6">
        <v>0</v>
      </c>
      <c r="E53" s="6">
        <v>0</v>
      </c>
      <c r="G53" s="6">
        <f t="shared" si="0"/>
        <v>0</v>
      </c>
      <c r="I53" s="6">
        <v>10021917818</v>
      </c>
      <c r="K53" s="6">
        <v>0</v>
      </c>
      <c r="M53" s="6">
        <v>10021917818</v>
      </c>
    </row>
    <row r="54" spans="1:13" ht="21" x14ac:dyDescent="0.25">
      <c r="A54" s="7" t="s">
        <v>129</v>
      </c>
      <c r="C54" s="6">
        <v>0</v>
      </c>
      <c r="E54" s="6">
        <v>0</v>
      </c>
      <c r="G54" s="6">
        <f t="shared" si="0"/>
        <v>0</v>
      </c>
      <c r="I54" s="6">
        <v>17538356179</v>
      </c>
      <c r="K54" s="6">
        <v>0</v>
      </c>
      <c r="M54" s="6">
        <v>17538356179</v>
      </c>
    </row>
    <row r="55" spans="1:13" ht="21" x14ac:dyDescent="0.25">
      <c r="A55" s="7" t="s">
        <v>151</v>
      </c>
      <c r="C55" s="6">
        <v>18727397259</v>
      </c>
      <c r="E55" s="6">
        <v>0</v>
      </c>
      <c r="G55" s="6">
        <f t="shared" si="0"/>
        <v>18727397259</v>
      </c>
      <c r="I55" s="6">
        <v>56320273977</v>
      </c>
      <c r="K55" s="6">
        <v>123002114</v>
      </c>
      <c r="M55" s="6">
        <v>56197271863</v>
      </c>
    </row>
    <row r="56" spans="1:13" ht="21" x14ac:dyDescent="0.25">
      <c r="A56" s="7" t="s">
        <v>129</v>
      </c>
      <c r="C56" s="6">
        <v>0</v>
      </c>
      <c r="E56" s="6">
        <v>0</v>
      </c>
      <c r="G56" s="6">
        <f t="shared" si="0"/>
        <v>0</v>
      </c>
      <c r="I56" s="6">
        <v>45098630143</v>
      </c>
      <c r="K56" s="6">
        <v>0</v>
      </c>
      <c r="M56" s="6">
        <v>45098630143</v>
      </c>
    </row>
    <row r="57" spans="1:13" ht="21" x14ac:dyDescent="0.25">
      <c r="A57" s="7" t="s">
        <v>129</v>
      </c>
      <c r="C57" s="6">
        <v>0</v>
      </c>
      <c r="E57" s="6">
        <v>0</v>
      </c>
      <c r="G57" s="6">
        <f t="shared" si="0"/>
        <v>0</v>
      </c>
      <c r="I57" s="6">
        <v>30065753425</v>
      </c>
      <c r="K57" s="6">
        <v>0</v>
      </c>
      <c r="M57" s="6">
        <v>30065753425</v>
      </c>
    </row>
    <row r="58" spans="1:13" ht="21" x14ac:dyDescent="0.25">
      <c r="A58" s="7" t="s">
        <v>129</v>
      </c>
      <c r="C58" s="6">
        <v>0</v>
      </c>
      <c r="E58" s="6">
        <v>0</v>
      </c>
      <c r="G58" s="6">
        <f t="shared" si="0"/>
        <v>0</v>
      </c>
      <c r="I58" s="6">
        <v>72658904109</v>
      </c>
      <c r="K58" s="6">
        <v>103579880</v>
      </c>
      <c r="M58" s="6">
        <v>72555324229</v>
      </c>
    </row>
    <row r="59" spans="1:13" ht="21" x14ac:dyDescent="0.25">
      <c r="A59" s="7" t="s">
        <v>129</v>
      </c>
      <c r="C59" s="6">
        <v>0</v>
      </c>
      <c r="E59" s="6">
        <v>0</v>
      </c>
      <c r="G59" s="6">
        <f t="shared" si="0"/>
        <v>0</v>
      </c>
      <c r="I59" s="6">
        <v>12527397262</v>
      </c>
      <c r="K59" s="6">
        <v>29289101</v>
      </c>
      <c r="M59" s="6">
        <v>12498108161</v>
      </c>
    </row>
    <row r="60" spans="1:13" ht="21" x14ac:dyDescent="0.25">
      <c r="A60" s="7" t="s">
        <v>129</v>
      </c>
      <c r="C60" s="6">
        <v>0</v>
      </c>
      <c r="E60" s="6">
        <v>0</v>
      </c>
      <c r="G60" s="6">
        <f t="shared" si="0"/>
        <v>0</v>
      </c>
      <c r="I60" s="6">
        <v>115252054795</v>
      </c>
      <c r="K60" s="6">
        <v>377627715</v>
      </c>
      <c r="M60" s="6">
        <v>114874427080</v>
      </c>
    </row>
    <row r="61" spans="1:13" ht="21" x14ac:dyDescent="0.25">
      <c r="A61" s="7" t="s">
        <v>140</v>
      </c>
      <c r="C61" s="6">
        <v>0</v>
      </c>
      <c r="E61" s="6">
        <v>0</v>
      </c>
      <c r="G61" s="6">
        <f t="shared" si="0"/>
        <v>0</v>
      </c>
      <c r="I61" s="6">
        <v>18526027399</v>
      </c>
      <c r="K61" s="6">
        <v>0</v>
      </c>
      <c r="M61" s="6">
        <v>18526027399</v>
      </c>
    </row>
    <row r="62" spans="1:13" ht="21" x14ac:dyDescent="0.25">
      <c r="A62" s="7" t="s">
        <v>138</v>
      </c>
      <c r="C62" s="6">
        <v>0</v>
      </c>
      <c r="E62" s="6">
        <v>0</v>
      </c>
      <c r="G62" s="6">
        <f t="shared" si="0"/>
        <v>0</v>
      </c>
      <c r="I62" s="6">
        <v>45805479453</v>
      </c>
      <c r="K62" s="6">
        <v>113365121</v>
      </c>
      <c r="M62" s="6">
        <v>45692114332</v>
      </c>
    </row>
    <row r="63" spans="1:13" ht="21" x14ac:dyDescent="0.25">
      <c r="A63" s="7" t="s">
        <v>146</v>
      </c>
      <c r="C63" s="6">
        <v>7457534259</v>
      </c>
      <c r="E63" s="6">
        <v>0</v>
      </c>
      <c r="G63" s="6">
        <f t="shared" si="0"/>
        <v>7457534259</v>
      </c>
      <c r="I63" s="6">
        <v>28695890411</v>
      </c>
      <c r="K63" s="6">
        <v>44189689</v>
      </c>
      <c r="M63" s="6">
        <v>28651700722</v>
      </c>
    </row>
    <row r="64" spans="1:13" ht="21" x14ac:dyDescent="0.25">
      <c r="A64" s="7" t="s">
        <v>157</v>
      </c>
      <c r="C64" s="6">
        <v>53459999999</v>
      </c>
      <c r="E64" s="6">
        <v>0</v>
      </c>
      <c r="G64" s="6">
        <f t="shared" si="0"/>
        <v>53459999999</v>
      </c>
      <c r="I64" s="6">
        <v>184478630134</v>
      </c>
      <c r="K64" s="6">
        <v>142685208</v>
      </c>
      <c r="M64" s="6">
        <v>184335944926</v>
      </c>
    </row>
    <row r="65" spans="1:13" ht="21" x14ac:dyDescent="0.25">
      <c r="A65" s="7" t="s">
        <v>159</v>
      </c>
      <c r="C65" s="6">
        <v>159500004066</v>
      </c>
      <c r="E65" s="6">
        <v>0</v>
      </c>
      <c r="G65" s="6">
        <f t="shared" si="0"/>
        <v>159500004066</v>
      </c>
      <c r="I65" s="6">
        <v>884657538288</v>
      </c>
      <c r="K65" s="6">
        <v>695468047</v>
      </c>
      <c r="M65" s="6">
        <v>883962070241</v>
      </c>
    </row>
    <row r="66" spans="1:13" ht="21" x14ac:dyDescent="0.25">
      <c r="A66" s="7" t="s">
        <v>157</v>
      </c>
      <c r="C66" s="6">
        <v>48540821915</v>
      </c>
      <c r="E66" s="6">
        <v>993322</v>
      </c>
      <c r="G66" s="6">
        <f t="shared" si="0"/>
        <v>48539828593</v>
      </c>
      <c r="I66" s="6">
        <v>141361643817</v>
      </c>
      <c r="K66" s="6">
        <v>116333336</v>
      </c>
      <c r="M66" s="6">
        <v>141245310481</v>
      </c>
    </row>
    <row r="67" spans="1:13" ht="21" x14ac:dyDescent="0.25">
      <c r="A67" s="7" t="s">
        <v>157</v>
      </c>
      <c r="C67" s="6">
        <v>51206301373</v>
      </c>
      <c r="E67" s="6">
        <v>1289360</v>
      </c>
      <c r="G67" s="6">
        <f t="shared" si="0"/>
        <v>51205012013</v>
      </c>
      <c r="I67" s="6">
        <v>147575342454</v>
      </c>
      <c r="K67" s="6">
        <v>157946634</v>
      </c>
      <c r="M67" s="6">
        <v>147417395820</v>
      </c>
    </row>
    <row r="68" spans="1:13" ht="21" x14ac:dyDescent="0.25">
      <c r="A68" s="7" t="s">
        <v>140</v>
      </c>
      <c r="C68" s="6">
        <v>18479452067</v>
      </c>
      <c r="E68" s="6">
        <v>0</v>
      </c>
      <c r="G68" s="6">
        <f t="shared" si="0"/>
        <v>18479452067</v>
      </c>
      <c r="I68" s="6">
        <v>69041095888</v>
      </c>
      <c r="K68" s="6">
        <v>0</v>
      </c>
      <c r="M68" s="6">
        <v>69041095888</v>
      </c>
    </row>
    <row r="69" spans="1:13" ht="21" x14ac:dyDescent="0.25">
      <c r="A69" s="7" t="s">
        <v>157</v>
      </c>
      <c r="C69" s="6">
        <v>47163698625</v>
      </c>
      <c r="E69" s="6">
        <v>1483186</v>
      </c>
      <c r="G69" s="6">
        <f t="shared" si="0"/>
        <v>47162215439</v>
      </c>
      <c r="I69" s="6">
        <v>134414383542</v>
      </c>
      <c r="K69" s="6">
        <v>175201257</v>
      </c>
      <c r="M69" s="6">
        <v>134239182285</v>
      </c>
    </row>
    <row r="70" spans="1:13" ht="21" x14ac:dyDescent="0.25">
      <c r="A70" s="7" t="s">
        <v>165</v>
      </c>
      <c r="C70" s="6">
        <v>65268493169</v>
      </c>
      <c r="E70" s="6">
        <v>0</v>
      </c>
      <c r="G70" s="6">
        <f t="shared" si="0"/>
        <v>65268493169</v>
      </c>
      <c r="I70" s="6">
        <v>214890410958</v>
      </c>
      <c r="K70" s="6">
        <v>0</v>
      </c>
      <c r="M70" s="6">
        <v>214890410958</v>
      </c>
    </row>
    <row r="71" spans="1:13" ht="21" x14ac:dyDescent="0.25">
      <c r="A71" s="7" t="s">
        <v>157</v>
      </c>
      <c r="C71" s="6">
        <v>42831780821</v>
      </c>
      <c r="E71" s="6">
        <v>135489</v>
      </c>
      <c r="G71" s="6">
        <f t="shared" si="0"/>
        <v>42831645332</v>
      </c>
      <c r="I71" s="6">
        <v>121512328744</v>
      </c>
      <c r="K71" s="6">
        <v>184942596</v>
      </c>
      <c r="M71" s="6">
        <v>121327386148</v>
      </c>
    </row>
    <row r="72" spans="1:13" ht="21" x14ac:dyDescent="0.25">
      <c r="A72" s="7" t="s">
        <v>136</v>
      </c>
      <c r="C72" s="6">
        <v>82485479448</v>
      </c>
      <c r="E72" s="6">
        <v>0</v>
      </c>
      <c r="G72" s="6">
        <f t="shared" si="0"/>
        <v>82485479448</v>
      </c>
      <c r="I72" s="6">
        <v>219938630114</v>
      </c>
      <c r="K72" s="6">
        <v>0</v>
      </c>
      <c r="M72" s="6">
        <v>219938630114</v>
      </c>
    </row>
    <row r="73" spans="1:13" ht="21" x14ac:dyDescent="0.25">
      <c r="A73" s="7" t="s">
        <v>169</v>
      </c>
      <c r="C73" s="6">
        <v>22010958907</v>
      </c>
      <c r="E73" s="6">
        <v>0</v>
      </c>
      <c r="G73" s="6">
        <f t="shared" ref="G73:G136" si="1">+C73-E73</f>
        <v>22010958907</v>
      </c>
      <c r="I73" s="6">
        <v>73528767122</v>
      </c>
      <c r="K73" s="6">
        <v>0</v>
      </c>
      <c r="M73" s="6">
        <v>73528767122</v>
      </c>
    </row>
    <row r="74" spans="1:13" ht="21" x14ac:dyDescent="0.25">
      <c r="A74" s="7" t="s">
        <v>138</v>
      </c>
      <c r="C74" s="6">
        <v>26753424657</v>
      </c>
      <c r="E74" s="6">
        <v>0</v>
      </c>
      <c r="G74" s="6">
        <f t="shared" si="1"/>
        <v>26753424657</v>
      </c>
      <c r="I74" s="6">
        <v>69904109576</v>
      </c>
      <c r="K74" s="6">
        <v>181922759</v>
      </c>
      <c r="M74" s="6">
        <v>69722186817</v>
      </c>
    </row>
    <row r="75" spans="1:13" ht="21" x14ac:dyDescent="0.25">
      <c r="A75" s="7" t="s">
        <v>136</v>
      </c>
      <c r="C75" s="6">
        <v>77441917802</v>
      </c>
      <c r="E75" s="6">
        <v>0</v>
      </c>
      <c r="G75" s="6">
        <f t="shared" si="1"/>
        <v>77441917802</v>
      </c>
      <c r="I75" s="6">
        <v>190875616419</v>
      </c>
      <c r="K75" s="6">
        <v>0</v>
      </c>
      <c r="M75" s="6">
        <v>190875616419</v>
      </c>
    </row>
    <row r="76" spans="1:13" ht="21" x14ac:dyDescent="0.25">
      <c r="A76" s="7" t="s">
        <v>138</v>
      </c>
      <c r="C76" s="6">
        <v>0</v>
      </c>
      <c r="E76" s="6">
        <v>0</v>
      </c>
      <c r="G76" s="6">
        <f t="shared" si="1"/>
        <v>0</v>
      </c>
      <c r="I76" s="6">
        <v>22835342464</v>
      </c>
      <c r="K76" s="6">
        <v>0</v>
      </c>
      <c r="M76" s="6">
        <v>22835342464</v>
      </c>
    </row>
    <row r="77" spans="1:13" ht="21" x14ac:dyDescent="0.25">
      <c r="A77" s="7" t="s">
        <v>144</v>
      </c>
      <c r="C77" s="6">
        <v>18260273978</v>
      </c>
      <c r="E77" s="6">
        <v>0</v>
      </c>
      <c r="G77" s="6">
        <f t="shared" si="1"/>
        <v>18260273978</v>
      </c>
      <c r="I77" s="6">
        <v>56095890409</v>
      </c>
      <c r="K77" s="6">
        <v>0</v>
      </c>
      <c r="M77" s="6">
        <v>56095890409</v>
      </c>
    </row>
    <row r="78" spans="1:13" ht="21" x14ac:dyDescent="0.25">
      <c r="A78" s="7" t="s">
        <v>136</v>
      </c>
      <c r="C78" s="6">
        <v>53353424666</v>
      </c>
      <c r="E78" s="6">
        <v>0</v>
      </c>
      <c r="G78" s="6">
        <f t="shared" si="1"/>
        <v>53353424666</v>
      </c>
      <c r="I78" s="6">
        <v>127726027379</v>
      </c>
      <c r="K78" s="6">
        <v>0</v>
      </c>
      <c r="M78" s="6">
        <v>127726027379</v>
      </c>
    </row>
    <row r="79" spans="1:13" ht="21" x14ac:dyDescent="0.25">
      <c r="A79" s="7" t="s">
        <v>129</v>
      </c>
      <c r="C79" s="6">
        <v>0</v>
      </c>
      <c r="E79" s="6">
        <v>0</v>
      </c>
      <c r="G79" s="6">
        <f t="shared" si="1"/>
        <v>0</v>
      </c>
      <c r="I79" s="6">
        <v>11890410959</v>
      </c>
      <c r="K79" s="6">
        <v>0</v>
      </c>
      <c r="M79" s="6">
        <v>11890410959</v>
      </c>
    </row>
    <row r="80" spans="1:13" ht="21" x14ac:dyDescent="0.25">
      <c r="A80" s="7" t="s">
        <v>129</v>
      </c>
      <c r="C80" s="6">
        <v>0</v>
      </c>
      <c r="E80" s="6">
        <v>0</v>
      </c>
      <c r="G80" s="6">
        <f t="shared" si="1"/>
        <v>0</v>
      </c>
      <c r="I80" s="6">
        <v>72871232876</v>
      </c>
      <c r="K80" s="6">
        <v>0</v>
      </c>
      <c r="M80" s="6">
        <v>72871232876</v>
      </c>
    </row>
    <row r="81" spans="1:13" ht="21" x14ac:dyDescent="0.25">
      <c r="A81" s="7" t="s">
        <v>175</v>
      </c>
      <c r="C81" s="6">
        <v>46818493150</v>
      </c>
      <c r="E81" s="6">
        <v>0</v>
      </c>
      <c r="G81" s="6">
        <f t="shared" si="1"/>
        <v>46818493150</v>
      </c>
      <c r="I81" s="6">
        <v>92126712310</v>
      </c>
      <c r="K81" s="6">
        <v>78068479</v>
      </c>
      <c r="M81" s="6">
        <v>92048643831</v>
      </c>
    </row>
    <row r="82" spans="1:13" ht="21" x14ac:dyDescent="0.25">
      <c r="A82" s="7" t="s">
        <v>177</v>
      </c>
      <c r="C82" s="6">
        <v>11780136989</v>
      </c>
      <c r="E82" s="6">
        <v>0</v>
      </c>
      <c r="G82" s="6">
        <f t="shared" si="1"/>
        <v>11780136989</v>
      </c>
      <c r="I82" s="6">
        <v>27486986301</v>
      </c>
      <c r="K82" s="6">
        <v>0</v>
      </c>
      <c r="M82" s="6">
        <v>27486986301</v>
      </c>
    </row>
    <row r="83" spans="1:13" ht="21" x14ac:dyDescent="0.25">
      <c r="A83" s="7" t="s">
        <v>146</v>
      </c>
      <c r="C83" s="6">
        <v>59806849326</v>
      </c>
      <c r="E83" s="6">
        <v>0</v>
      </c>
      <c r="G83" s="6">
        <f t="shared" si="1"/>
        <v>59806849326</v>
      </c>
      <c r="I83" s="6">
        <v>131005479451</v>
      </c>
      <c r="K83" s="6">
        <v>0</v>
      </c>
      <c r="M83" s="6">
        <v>131005479451</v>
      </c>
    </row>
    <row r="84" spans="1:13" ht="21" x14ac:dyDescent="0.25">
      <c r="A84" s="7" t="s">
        <v>134</v>
      </c>
      <c r="C84" s="6">
        <v>44143150684</v>
      </c>
      <c r="E84" s="6">
        <v>0</v>
      </c>
      <c r="G84" s="6">
        <f t="shared" si="1"/>
        <v>44143150684</v>
      </c>
      <c r="I84" s="6">
        <v>78318493132</v>
      </c>
      <c r="K84" s="6">
        <v>234332453</v>
      </c>
      <c r="M84" s="6">
        <v>78084160679</v>
      </c>
    </row>
    <row r="85" spans="1:13" ht="21" x14ac:dyDescent="0.25">
      <c r="A85" s="7" t="s">
        <v>165</v>
      </c>
      <c r="C85" s="6">
        <v>26753424657</v>
      </c>
      <c r="E85" s="6">
        <v>0</v>
      </c>
      <c r="G85" s="6">
        <f t="shared" si="1"/>
        <v>26753424657</v>
      </c>
      <c r="I85" s="6">
        <v>45739726013</v>
      </c>
      <c r="K85" s="6">
        <v>162452395</v>
      </c>
      <c r="M85" s="6">
        <v>45577273618</v>
      </c>
    </row>
    <row r="86" spans="1:13" ht="21" x14ac:dyDescent="0.25">
      <c r="A86" s="7" t="s">
        <v>136</v>
      </c>
      <c r="C86" s="6">
        <v>51672328764</v>
      </c>
      <c r="E86" s="6">
        <v>0</v>
      </c>
      <c r="G86" s="6">
        <f t="shared" si="1"/>
        <v>51672328764</v>
      </c>
      <c r="I86" s="6">
        <v>86676164379</v>
      </c>
      <c r="K86" s="6">
        <v>0</v>
      </c>
      <c r="M86" s="6">
        <v>86676164379</v>
      </c>
    </row>
    <row r="87" spans="1:13" ht="21" x14ac:dyDescent="0.25">
      <c r="A87" s="7" t="s">
        <v>183</v>
      </c>
      <c r="C87" s="6">
        <v>53506849315</v>
      </c>
      <c r="E87" s="6">
        <v>0</v>
      </c>
      <c r="G87" s="6">
        <f t="shared" si="1"/>
        <v>53506849315</v>
      </c>
      <c r="I87" s="6">
        <v>89753424652</v>
      </c>
      <c r="K87" s="6">
        <v>340858382</v>
      </c>
      <c r="M87" s="6">
        <v>89412566270</v>
      </c>
    </row>
    <row r="88" spans="1:13" ht="21" x14ac:dyDescent="0.25">
      <c r="A88" s="7" t="s">
        <v>183</v>
      </c>
      <c r="C88" s="6">
        <v>72234246574</v>
      </c>
      <c r="E88" s="6">
        <v>0</v>
      </c>
      <c r="G88" s="6">
        <f t="shared" si="1"/>
        <v>72234246574</v>
      </c>
      <c r="I88" s="6">
        <v>109516438350</v>
      </c>
      <c r="K88" s="6">
        <v>507789013</v>
      </c>
      <c r="M88" s="6">
        <v>109008649337</v>
      </c>
    </row>
    <row r="89" spans="1:13" ht="21" x14ac:dyDescent="0.25">
      <c r="A89" s="7" t="s">
        <v>136</v>
      </c>
      <c r="C89" s="6">
        <v>42397808203</v>
      </c>
      <c r="E89" s="6">
        <v>0</v>
      </c>
      <c r="G89" s="6">
        <f t="shared" si="1"/>
        <v>42397808203</v>
      </c>
      <c r="I89" s="6">
        <v>62912876683</v>
      </c>
      <c r="K89" s="6">
        <v>0</v>
      </c>
      <c r="M89" s="6">
        <v>62912876683</v>
      </c>
    </row>
    <row r="90" spans="1:13" ht="21" x14ac:dyDescent="0.25">
      <c r="A90" s="7" t="s">
        <v>136</v>
      </c>
      <c r="C90" s="6">
        <v>31798356151</v>
      </c>
      <c r="E90" s="6">
        <v>0</v>
      </c>
      <c r="G90" s="6">
        <f t="shared" si="1"/>
        <v>31798356151</v>
      </c>
      <c r="I90" s="6">
        <v>46158904087</v>
      </c>
      <c r="K90" s="6">
        <v>0</v>
      </c>
      <c r="M90" s="6">
        <v>46158904087</v>
      </c>
    </row>
    <row r="91" spans="1:13" ht="21" x14ac:dyDescent="0.25">
      <c r="A91" s="7" t="s">
        <v>169</v>
      </c>
      <c r="C91" s="6">
        <v>27184931519</v>
      </c>
      <c r="E91" s="6">
        <v>0</v>
      </c>
      <c r="G91" s="6">
        <f t="shared" si="1"/>
        <v>27184931519</v>
      </c>
      <c r="I91" s="6">
        <v>45308219177</v>
      </c>
      <c r="K91" s="6">
        <v>0</v>
      </c>
      <c r="M91" s="6">
        <v>45308219177</v>
      </c>
    </row>
    <row r="92" spans="1:13" ht="21" x14ac:dyDescent="0.25">
      <c r="A92" s="7" t="s">
        <v>140</v>
      </c>
      <c r="C92" s="6">
        <v>45308219183</v>
      </c>
      <c r="E92" s="6">
        <v>0</v>
      </c>
      <c r="G92" s="6">
        <f t="shared" si="1"/>
        <v>45308219183</v>
      </c>
      <c r="I92" s="6">
        <v>69041095889</v>
      </c>
      <c r="K92" s="6">
        <v>0</v>
      </c>
      <c r="M92" s="6">
        <v>69041095889</v>
      </c>
    </row>
    <row r="93" spans="1:13" ht="21" x14ac:dyDescent="0.25">
      <c r="A93" s="7" t="s">
        <v>190</v>
      </c>
      <c r="C93" s="6">
        <v>77731046263</v>
      </c>
      <c r="E93" s="6">
        <v>16866458</v>
      </c>
      <c r="G93" s="6">
        <f t="shared" si="1"/>
        <v>77714179805</v>
      </c>
      <c r="I93" s="6">
        <v>100662553103</v>
      </c>
      <c r="K93" s="6">
        <v>22528019</v>
      </c>
      <c r="M93" s="6">
        <v>100640025084</v>
      </c>
    </row>
    <row r="94" spans="1:13" ht="21" x14ac:dyDescent="0.25">
      <c r="A94" s="7" t="s">
        <v>192</v>
      </c>
      <c r="C94" s="6">
        <v>28476312649</v>
      </c>
      <c r="E94" s="6">
        <v>6399742</v>
      </c>
      <c r="G94" s="6">
        <f t="shared" si="1"/>
        <v>28469912907</v>
      </c>
      <c r="I94" s="6">
        <v>36120148261</v>
      </c>
      <c r="K94" s="6">
        <v>8343711</v>
      </c>
      <c r="M94" s="6">
        <v>36111804550</v>
      </c>
    </row>
    <row r="95" spans="1:13" ht="21" x14ac:dyDescent="0.25">
      <c r="A95" s="7" t="s">
        <v>129</v>
      </c>
      <c r="C95" s="6">
        <v>102682191780</v>
      </c>
      <c r="E95" s="6">
        <v>0</v>
      </c>
      <c r="G95" s="6">
        <f t="shared" si="1"/>
        <v>102682191780</v>
      </c>
      <c r="I95" s="6">
        <v>132493150683</v>
      </c>
      <c r="K95" s="6">
        <v>571177107</v>
      </c>
      <c r="M95" s="6">
        <v>131921973576</v>
      </c>
    </row>
    <row r="96" spans="1:13" ht="21" x14ac:dyDescent="0.25">
      <c r="A96" s="7" t="s">
        <v>129</v>
      </c>
      <c r="C96" s="6">
        <v>7134246577</v>
      </c>
      <c r="E96" s="6">
        <v>0</v>
      </c>
      <c r="G96" s="6">
        <f t="shared" si="1"/>
        <v>7134246577</v>
      </c>
      <c r="I96" s="6">
        <v>8917808217</v>
      </c>
      <c r="K96" s="6">
        <v>0</v>
      </c>
      <c r="M96" s="6">
        <v>8917808217</v>
      </c>
    </row>
    <row r="97" spans="1:13" ht="21" x14ac:dyDescent="0.25">
      <c r="A97" s="7" t="s">
        <v>129</v>
      </c>
      <c r="C97" s="6">
        <v>49939726031</v>
      </c>
      <c r="E97" s="6">
        <v>0</v>
      </c>
      <c r="G97" s="6">
        <f t="shared" si="1"/>
        <v>49939726031</v>
      </c>
      <c r="I97" s="6">
        <v>57073972603</v>
      </c>
      <c r="K97" s="6">
        <v>0</v>
      </c>
      <c r="M97" s="6">
        <v>57073972603</v>
      </c>
    </row>
    <row r="98" spans="1:13" ht="21" x14ac:dyDescent="0.25">
      <c r="A98" s="7" t="s">
        <v>165</v>
      </c>
      <c r="C98" s="6">
        <v>26753424657</v>
      </c>
      <c r="E98" s="6">
        <v>0</v>
      </c>
      <c r="G98" s="6">
        <f t="shared" si="1"/>
        <v>26753424657</v>
      </c>
      <c r="I98" s="6">
        <v>30205479449</v>
      </c>
      <c r="K98" s="6">
        <v>81448620</v>
      </c>
      <c r="M98" s="6">
        <v>30124030829</v>
      </c>
    </row>
    <row r="99" spans="1:13" ht="21" x14ac:dyDescent="0.25">
      <c r="A99" s="7" t="s">
        <v>129</v>
      </c>
      <c r="C99" s="6">
        <v>472601369862</v>
      </c>
      <c r="E99" s="6">
        <v>0</v>
      </c>
      <c r="G99" s="6">
        <f t="shared" si="1"/>
        <v>472601369862</v>
      </c>
      <c r="I99" s="6">
        <v>518336986299</v>
      </c>
      <c r="K99" s="6">
        <v>1099396219</v>
      </c>
      <c r="M99" s="6">
        <v>517237590080</v>
      </c>
    </row>
    <row r="100" spans="1:13" ht="21" x14ac:dyDescent="0.25">
      <c r="A100" s="7" t="s">
        <v>129</v>
      </c>
      <c r="C100" s="6">
        <v>34227397259</v>
      </c>
      <c r="E100" s="6">
        <v>213270433</v>
      </c>
      <c r="G100" s="6">
        <f t="shared" si="1"/>
        <v>34014126826</v>
      </c>
      <c r="I100" s="6">
        <v>36435616437</v>
      </c>
      <c r="K100" s="6">
        <v>268136686</v>
      </c>
      <c r="M100" s="6">
        <v>36167479751</v>
      </c>
    </row>
    <row r="101" spans="1:13" ht="21" x14ac:dyDescent="0.25">
      <c r="A101" s="7" t="s">
        <v>140</v>
      </c>
      <c r="C101" s="6">
        <v>35901369856</v>
      </c>
      <c r="E101" s="6">
        <v>279093721</v>
      </c>
      <c r="G101" s="6">
        <f t="shared" si="1"/>
        <v>35622276135</v>
      </c>
      <c r="I101" s="6">
        <v>37023287664</v>
      </c>
      <c r="K101" s="6">
        <v>307407577</v>
      </c>
      <c r="M101" s="6">
        <v>36715880087</v>
      </c>
    </row>
    <row r="102" spans="1:13" ht="21" x14ac:dyDescent="0.25">
      <c r="A102" s="7" t="s">
        <v>165</v>
      </c>
      <c r="C102" s="6">
        <v>26753424638</v>
      </c>
      <c r="E102" s="6">
        <v>192907588</v>
      </c>
      <c r="G102" s="6">
        <f t="shared" si="1"/>
        <v>26560517050</v>
      </c>
      <c r="I102" s="6">
        <v>28479452034</v>
      </c>
      <c r="K102" s="6">
        <v>236467366</v>
      </c>
      <c r="M102" s="6">
        <v>28242984668</v>
      </c>
    </row>
    <row r="103" spans="1:13" ht="21" x14ac:dyDescent="0.25">
      <c r="A103" s="7" t="s">
        <v>136</v>
      </c>
      <c r="C103" s="6">
        <v>58296986295</v>
      </c>
      <c r="E103" s="6">
        <v>0</v>
      </c>
      <c r="G103" s="6">
        <f t="shared" si="1"/>
        <v>58296986295</v>
      </c>
      <c r="I103" s="6">
        <v>60177534240</v>
      </c>
      <c r="K103" s="6">
        <v>0</v>
      </c>
      <c r="M103" s="6">
        <v>60177534240</v>
      </c>
    </row>
    <row r="104" spans="1:13" ht="21" x14ac:dyDescent="0.25">
      <c r="A104" s="7" t="s">
        <v>165</v>
      </c>
      <c r="C104" s="6">
        <v>37454794518</v>
      </c>
      <c r="E104" s="6">
        <v>32296129</v>
      </c>
      <c r="G104" s="6">
        <f t="shared" si="1"/>
        <v>37422498389</v>
      </c>
      <c r="I104" s="6">
        <v>37454794518</v>
      </c>
      <c r="K104" s="6">
        <v>32296129</v>
      </c>
      <c r="M104" s="6">
        <v>37422498389</v>
      </c>
    </row>
    <row r="105" spans="1:13" ht="21" x14ac:dyDescent="0.25">
      <c r="A105" s="7" t="s">
        <v>169</v>
      </c>
      <c r="C105" s="6">
        <v>46818493132</v>
      </c>
      <c r="E105" s="6">
        <v>11534332</v>
      </c>
      <c r="G105" s="6">
        <f t="shared" si="1"/>
        <v>46806958800</v>
      </c>
      <c r="I105" s="6">
        <v>46818493132</v>
      </c>
      <c r="K105" s="6">
        <v>11534332</v>
      </c>
      <c r="M105" s="6">
        <v>46806958800</v>
      </c>
    </row>
    <row r="106" spans="1:13" ht="21" x14ac:dyDescent="0.25">
      <c r="A106" s="7" t="s">
        <v>129</v>
      </c>
      <c r="C106" s="6">
        <v>26328767108</v>
      </c>
      <c r="E106" s="6">
        <v>22342443</v>
      </c>
      <c r="G106" s="6">
        <f t="shared" si="1"/>
        <v>26306424665</v>
      </c>
      <c r="I106" s="6">
        <v>26328767108</v>
      </c>
      <c r="K106" s="6">
        <v>22342443</v>
      </c>
      <c r="M106" s="6">
        <v>26306424665</v>
      </c>
    </row>
    <row r="107" spans="1:13" ht="21" x14ac:dyDescent="0.25">
      <c r="A107" s="7" t="s">
        <v>208</v>
      </c>
      <c r="C107" s="6">
        <v>26498630120</v>
      </c>
      <c r="E107" s="6">
        <v>0</v>
      </c>
      <c r="G107" s="6">
        <f t="shared" si="1"/>
        <v>26498630120</v>
      </c>
      <c r="I107" s="6">
        <v>26498630120</v>
      </c>
      <c r="K107" s="6">
        <v>0</v>
      </c>
      <c r="M107" s="6">
        <v>26498630120</v>
      </c>
    </row>
    <row r="108" spans="1:13" ht="21" x14ac:dyDescent="0.25">
      <c r="A108" s="7" t="s">
        <v>129</v>
      </c>
      <c r="C108" s="6">
        <v>39238356164</v>
      </c>
      <c r="E108" s="6">
        <v>132851577</v>
      </c>
      <c r="G108" s="6">
        <f t="shared" si="1"/>
        <v>39105504587</v>
      </c>
      <c r="I108" s="6">
        <v>39238356164</v>
      </c>
      <c r="K108" s="6">
        <v>132851577</v>
      </c>
      <c r="M108" s="6">
        <v>39105504587</v>
      </c>
    </row>
    <row r="109" spans="1:13" ht="21" x14ac:dyDescent="0.25">
      <c r="A109" s="7" t="s">
        <v>165</v>
      </c>
      <c r="C109" s="6">
        <v>39871232856</v>
      </c>
      <c r="E109" s="6">
        <v>137164182</v>
      </c>
      <c r="G109" s="6">
        <f t="shared" si="1"/>
        <v>39734068674</v>
      </c>
      <c r="I109" s="6">
        <v>39871232856</v>
      </c>
      <c r="K109" s="6">
        <v>137164182</v>
      </c>
      <c r="M109" s="6">
        <v>39734068674</v>
      </c>
    </row>
    <row r="110" spans="1:13" ht="21" x14ac:dyDescent="0.25">
      <c r="A110" s="7" t="s">
        <v>190</v>
      </c>
      <c r="C110" s="6">
        <v>242904109578</v>
      </c>
      <c r="E110" s="6">
        <v>86440377</v>
      </c>
      <c r="G110" s="6">
        <f t="shared" si="1"/>
        <v>242817669201</v>
      </c>
      <c r="I110" s="6">
        <v>242904109578</v>
      </c>
      <c r="K110" s="6">
        <v>86440377</v>
      </c>
      <c r="M110" s="6">
        <v>242817669201</v>
      </c>
    </row>
    <row r="111" spans="1:13" ht="21" x14ac:dyDescent="0.25">
      <c r="A111" s="7" t="s">
        <v>140</v>
      </c>
      <c r="C111" s="6">
        <v>32363013675</v>
      </c>
      <c r="E111" s="6">
        <v>194334078</v>
      </c>
      <c r="G111" s="6">
        <f t="shared" si="1"/>
        <v>32168679597</v>
      </c>
      <c r="I111" s="6">
        <v>32363013675</v>
      </c>
      <c r="K111" s="6">
        <v>194334078</v>
      </c>
      <c r="M111" s="6">
        <v>32168679597</v>
      </c>
    </row>
    <row r="112" spans="1:13" ht="21" x14ac:dyDescent="0.25">
      <c r="A112" s="7" t="s">
        <v>208</v>
      </c>
      <c r="C112" s="6">
        <v>42739726025</v>
      </c>
      <c r="E112" s="6">
        <v>0</v>
      </c>
      <c r="G112" s="6">
        <f t="shared" si="1"/>
        <v>42739726025</v>
      </c>
      <c r="I112" s="6">
        <v>42739726025</v>
      </c>
      <c r="K112" s="6">
        <v>0</v>
      </c>
      <c r="M112" s="6">
        <v>42739726025</v>
      </c>
    </row>
    <row r="113" spans="1:13" ht="21" x14ac:dyDescent="0.25">
      <c r="A113" s="7" t="s">
        <v>140</v>
      </c>
      <c r="C113" s="6">
        <v>20712328752</v>
      </c>
      <c r="E113" s="6">
        <v>142019668</v>
      </c>
      <c r="G113" s="6">
        <f t="shared" si="1"/>
        <v>20570309084</v>
      </c>
      <c r="I113" s="6">
        <v>20712328752</v>
      </c>
      <c r="K113" s="6">
        <v>142019668</v>
      </c>
      <c r="M113" s="6">
        <v>20570309084</v>
      </c>
    </row>
    <row r="114" spans="1:13" ht="21" x14ac:dyDescent="0.25">
      <c r="A114" s="7" t="s">
        <v>136</v>
      </c>
      <c r="C114" s="6">
        <v>24361643820</v>
      </c>
      <c r="E114" s="6">
        <v>0</v>
      </c>
      <c r="G114" s="6">
        <f t="shared" si="1"/>
        <v>24361643820</v>
      </c>
      <c r="I114" s="6">
        <v>24361643820</v>
      </c>
      <c r="K114" s="6">
        <v>0</v>
      </c>
      <c r="M114" s="6">
        <v>24361643820</v>
      </c>
    </row>
    <row r="115" spans="1:13" ht="21" x14ac:dyDescent="0.25">
      <c r="A115" s="7" t="s">
        <v>165</v>
      </c>
      <c r="C115" s="6">
        <v>10658219176</v>
      </c>
      <c r="E115" s="6">
        <v>118249793</v>
      </c>
      <c r="G115" s="6">
        <f t="shared" si="1"/>
        <v>10539969383</v>
      </c>
      <c r="I115" s="6">
        <v>10658219176</v>
      </c>
      <c r="K115" s="6">
        <v>118249793</v>
      </c>
      <c r="M115" s="6">
        <v>10539969383</v>
      </c>
    </row>
    <row r="116" spans="1:13" ht="21" x14ac:dyDescent="0.25">
      <c r="A116" s="7" t="s">
        <v>136</v>
      </c>
      <c r="C116" s="6">
        <v>14770849302</v>
      </c>
      <c r="E116" s="6">
        <v>0</v>
      </c>
      <c r="G116" s="6">
        <f t="shared" si="1"/>
        <v>14770849302</v>
      </c>
      <c r="I116" s="6">
        <v>14770849302</v>
      </c>
      <c r="K116" s="6">
        <v>0</v>
      </c>
      <c r="M116" s="6">
        <v>14770849302</v>
      </c>
    </row>
    <row r="117" spans="1:13" ht="21" x14ac:dyDescent="0.25">
      <c r="A117" s="7" t="s">
        <v>129</v>
      </c>
      <c r="C117" s="6">
        <v>15534246564</v>
      </c>
      <c r="E117" s="6">
        <v>185447138</v>
      </c>
      <c r="G117" s="6">
        <f t="shared" si="1"/>
        <v>15348799426</v>
      </c>
      <c r="I117" s="6">
        <v>15534246564</v>
      </c>
      <c r="K117" s="6">
        <v>185447138</v>
      </c>
      <c r="M117" s="6">
        <v>15348799426</v>
      </c>
    </row>
    <row r="118" spans="1:13" ht="21" x14ac:dyDescent="0.25">
      <c r="A118" s="7" t="s">
        <v>165</v>
      </c>
      <c r="C118" s="6">
        <v>15534246564</v>
      </c>
      <c r="E118" s="6">
        <v>185447138</v>
      </c>
      <c r="G118" s="6">
        <f t="shared" si="1"/>
        <v>15348799426</v>
      </c>
      <c r="I118" s="6">
        <v>15534246564</v>
      </c>
      <c r="K118" s="6">
        <v>185447138</v>
      </c>
      <c r="M118" s="6">
        <v>15348799426</v>
      </c>
    </row>
    <row r="119" spans="1:13" ht="21" x14ac:dyDescent="0.25">
      <c r="A119" s="7" t="s">
        <v>136</v>
      </c>
      <c r="C119" s="6">
        <v>13804931498</v>
      </c>
      <c r="E119" s="6">
        <v>0</v>
      </c>
      <c r="G119" s="6">
        <f t="shared" si="1"/>
        <v>13804931498</v>
      </c>
      <c r="I119" s="6">
        <v>13804931498</v>
      </c>
      <c r="K119" s="6">
        <v>0</v>
      </c>
      <c r="M119" s="6">
        <v>13804931498</v>
      </c>
    </row>
    <row r="120" spans="1:13" ht="21" x14ac:dyDescent="0.25">
      <c r="A120" s="7" t="s">
        <v>177</v>
      </c>
      <c r="C120" s="6">
        <v>12082191772</v>
      </c>
      <c r="E120" s="6">
        <v>184816757</v>
      </c>
      <c r="G120" s="6">
        <f t="shared" si="1"/>
        <v>11897375015</v>
      </c>
      <c r="I120" s="6">
        <v>12082191772</v>
      </c>
      <c r="K120" s="6">
        <v>184816757</v>
      </c>
      <c r="M120" s="6">
        <v>11897375015</v>
      </c>
    </row>
    <row r="121" spans="1:13" ht="21" x14ac:dyDescent="0.25">
      <c r="A121" s="7" t="s">
        <v>165</v>
      </c>
      <c r="C121" s="6">
        <v>9665753412</v>
      </c>
      <c r="E121" s="6">
        <v>147853406</v>
      </c>
      <c r="G121" s="6">
        <f t="shared" si="1"/>
        <v>9517900006</v>
      </c>
      <c r="I121" s="6">
        <v>9665753412</v>
      </c>
      <c r="K121" s="6">
        <v>147853406</v>
      </c>
      <c r="M121" s="6">
        <v>9517900006</v>
      </c>
    </row>
    <row r="122" spans="1:13" ht="21" x14ac:dyDescent="0.25">
      <c r="A122" s="7" t="s">
        <v>136</v>
      </c>
      <c r="C122" s="6">
        <v>30772602732</v>
      </c>
      <c r="E122" s="6">
        <v>0</v>
      </c>
      <c r="G122" s="6">
        <f t="shared" si="1"/>
        <v>30772602732</v>
      </c>
      <c r="I122" s="6">
        <v>30772602732</v>
      </c>
      <c r="K122" s="6">
        <v>0</v>
      </c>
      <c r="M122" s="6">
        <v>30772602732</v>
      </c>
    </row>
    <row r="123" spans="1:13" ht="21" x14ac:dyDescent="0.25">
      <c r="A123" s="7" t="s">
        <v>129</v>
      </c>
      <c r="C123" s="6">
        <v>20712328764</v>
      </c>
      <c r="E123" s="6">
        <v>351434611</v>
      </c>
      <c r="G123" s="6">
        <f t="shared" si="1"/>
        <v>20360894153</v>
      </c>
      <c r="I123" s="6">
        <v>20712328764</v>
      </c>
      <c r="K123" s="6">
        <v>351434611</v>
      </c>
      <c r="M123" s="6">
        <v>20360894153</v>
      </c>
    </row>
    <row r="124" spans="1:13" ht="21" x14ac:dyDescent="0.25">
      <c r="A124" s="7" t="s">
        <v>177</v>
      </c>
      <c r="C124" s="6">
        <v>9493150678</v>
      </c>
      <c r="E124" s="6">
        <v>168984545</v>
      </c>
      <c r="G124" s="6">
        <f t="shared" si="1"/>
        <v>9324166133</v>
      </c>
      <c r="I124" s="6">
        <v>9493150678</v>
      </c>
      <c r="K124" s="6">
        <v>168984545</v>
      </c>
      <c r="M124" s="6">
        <v>9324166133</v>
      </c>
    </row>
    <row r="125" spans="1:13" ht="21" x14ac:dyDescent="0.25">
      <c r="A125" s="7" t="s">
        <v>136</v>
      </c>
      <c r="C125" s="6">
        <v>9493150678</v>
      </c>
      <c r="E125" s="6">
        <v>0</v>
      </c>
      <c r="G125" s="6">
        <f t="shared" si="1"/>
        <v>9493150678</v>
      </c>
      <c r="I125" s="6">
        <v>9493150678</v>
      </c>
      <c r="K125" s="6">
        <v>0</v>
      </c>
      <c r="M125" s="6">
        <v>9493150678</v>
      </c>
    </row>
    <row r="126" spans="1:13" ht="21" x14ac:dyDescent="0.25">
      <c r="A126" s="7" t="s">
        <v>169</v>
      </c>
      <c r="C126" s="6">
        <v>23301369860</v>
      </c>
      <c r="E126" s="6">
        <v>434163668</v>
      </c>
      <c r="G126" s="6">
        <f t="shared" si="1"/>
        <v>22867206192</v>
      </c>
      <c r="I126" s="6">
        <v>23301369860</v>
      </c>
      <c r="K126" s="6">
        <v>434163668</v>
      </c>
      <c r="M126" s="6">
        <v>22867206192</v>
      </c>
    </row>
    <row r="127" spans="1:13" ht="21" x14ac:dyDescent="0.25">
      <c r="A127" s="7" t="s">
        <v>229</v>
      </c>
      <c r="C127" s="6">
        <v>18554794520</v>
      </c>
      <c r="E127" s="6">
        <v>345722921</v>
      </c>
      <c r="G127" s="6">
        <f t="shared" si="1"/>
        <v>18209071599</v>
      </c>
      <c r="I127" s="6">
        <v>18554794520</v>
      </c>
      <c r="K127" s="6">
        <v>345722921</v>
      </c>
      <c r="M127" s="6">
        <v>18209071599</v>
      </c>
    </row>
    <row r="128" spans="1:13" ht="21" x14ac:dyDescent="0.25">
      <c r="A128" s="7" t="s">
        <v>146</v>
      </c>
      <c r="C128" s="6">
        <v>124705479450</v>
      </c>
      <c r="E128" s="6">
        <v>2323579632</v>
      </c>
      <c r="G128" s="6">
        <f t="shared" si="1"/>
        <v>122381899818</v>
      </c>
      <c r="I128" s="6">
        <v>124705479450</v>
      </c>
      <c r="K128" s="6">
        <v>2323579632</v>
      </c>
      <c r="M128" s="6">
        <v>122381899818</v>
      </c>
    </row>
    <row r="129" spans="1:13" ht="21" x14ac:dyDescent="0.25">
      <c r="A129" s="7" t="s">
        <v>232</v>
      </c>
      <c r="C129" s="6">
        <v>497053210</v>
      </c>
      <c r="E129" s="6">
        <v>0</v>
      </c>
      <c r="G129" s="6">
        <f t="shared" si="1"/>
        <v>497053210</v>
      </c>
      <c r="I129" s="6">
        <v>497053210</v>
      </c>
      <c r="K129" s="6">
        <v>0</v>
      </c>
      <c r="M129" s="6">
        <v>497053210</v>
      </c>
    </row>
    <row r="130" spans="1:13" ht="21" x14ac:dyDescent="0.25">
      <c r="A130" s="7" t="s">
        <v>140</v>
      </c>
      <c r="C130" s="6">
        <v>56095890410</v>
      </c>
      <c r="E130" s="6">
        <v>1045208831</v>
      </c>
      <c r="G130" s="6">
        <f t="shared" si="1"/>
        <v>55050681579</v>
      </c>
      <c r="I130" s="6">
        <v>56095890410</v>
      </c>
      <c r="K130" s="6">
        <v>1045208831</v>
      </c>
      <c r="M130" s="6">
        <v>55050681579</v>
      </c>
    </row>
    <row r="131" spans="1:13" ht="21" x14ac:dyDescent="0.25">
      <c r="A131" s="7" t="s">
        <v>136</v>
      </c>
      <c r="C131" s="6">
        <v>8547945200</v>
      </c>
      <c r="E131" s="6">
        <v>0</v>
      </c>
      <c r="G131" s="6">
        <f t="shared" si="1"/>
        <v>8547945200</v>
      </c>
      <c r="I131" s="6">
        <v>8547945200</v>
      </c>
      <c r="K131" s="6">
        <v>0</v>
      </c>
      <c r="M131" s="6">
        <v>8547945200</v>
      </c>
    </row>
    <row r="132" spans="1:13" ht="21" x14ac:dyDescent="0.25">
      <c r="A132" s="7" t="s">
        <v>236</v>
      </c>
      <c r="C132" s="6">
        <v>12945205470</v>
      </c>
      <c r="E132" s="6">
        <v>241202038</v>
      </c>
      <c r="G132" s="6">
        <f t="shared" si="1"/>
        <v>12704003432</v>
      </c>
      <c r="I132" s="6">
        <v>12945205470</v>
      </c>
      <c r="K132" s="6">
        <v>241202038</v>
      </c>
      <c r="M132" s="6">
        <v>12704003432</v>
      </c>
    </row>
    <row r="133" spans="1:13" ht="21" x14ac:dyDescent="0.25">
      <c r="A133" s="7" t="s">
        <v>129</v>
      </c>
      <c r="C133" s="6">
        <v>17260273970</v>
      </c>
      <c r="E133" s="6">
        <v>321602717</v>
      </c>
      <c r="G133" s="6">
        <f t="shared" si="1"/>
        <v>16938671253</v>
      </c>
      <c r="I133" s="6">
        <v>17260273970</v>
      </c>
      <c r="K133" s="6">
        <v>321602717</v>
      </c>
      <c r="M133" s="6">
        <v>16938671253</v>
      </c>
    </row>
    <row r="134" spans="1:13" ht="21" x14ac:dyDescent="0.25">
      <c r="A134" s="7" t="s">
        <v>165</v>
      </c>
      <c r="C134" s="6">
        <v>15706849312</v>
      </c>
      <c r="E134" s="6">
        <v>331723603</v>
      </c>
      <c r="G134" s="6">
        <f t="shared" si="1"/>
        <v>15375125709</v>
      </c>
      <c r="I134" s="6">
        <v>15706849312</v>
      </c>
      <c r="K134" s="6">
        <v>331723603</v>
      </c>
      <c r="M134" s="6">
        <v>15375125709</v>
      </c>
    </row>
    <row r="135" spans="1:13" ht="21" x14ac:dyDescent="0.25">
      <c r="A135" s="7" t="s">
        <v>136</v>
      </c>
      <c r="C135" s="6">
        <v>14958904105</v>
      </c>
      <c r="E135" s="6">
        <v>20858393</v>
      </c>
      <c r="G135" s="6">
        <f t="shared" si="1"/>
        <v>14938045712</v>
      </c>
      <c r="I135" s="6">
        <v>14958904105</v>
      </c>
      <c r="K135" s="6">
        <v>20858393</v>
      </c>
      <c r="M135" s="6">
        <v>14938045712</v>
      </c>
    </row>
    <row r="136" spans="1:13" ht="21" x14ac:dyDescent="0.25">
      <c r="A136" s="7" t="s">
        <v>129</v>
      </c>
      <c r="C136" s="6">
        <v>932054793</v>
      </c>
      <c r="E136" s="6">
        <v>22757348</v>
      </c>
      <c r="G136" s="6">
        <f t="shared" si="1"/>
        <v>909297445</v>
      </c>
      <c r="I136" s="6">
        <v>932054793</v>
      </c>
      <c r="K136" s="6">
        <v>22757348</v>
      </c>
      <c r="M136" s="6">
        <v>909297445</v>
      </c>
    </row>
    <row r="137" spans="1:13" ht="21.75" thickBot="1" x14ac:dyDescent="0.3">
      <c r="A137" s="7" t="s">
        <v>242</v>
      </c>
      <c r="C137" s="6">
        <v>10602739725</v>
      </c>
      <c r="E137" s="6">
        <v>0</v>
      </c>
      <c r="G137" s="6">
        <f t="shared" ref="G137" si="2">+C137-E137</f>
        <v>10602739725</v>
      </c>
      <c r="I137" s="6">
        <v>10602739725</v>
      </c>
      <c r="K137" s="6">
        <v>0</v>
      </c>
      <c r="M137" s="6">
        <v>10602739725</v>
      </c>
    </row>
    <row r="138" spans="1:13" ht="21.75" thickBot="1" x14ac:dyDescent="0.3">
      <c r="A138" s="7" t="s">
        <v>22</v>
      </c>
      <c r="C138" s="8">
        <f>SUM(C8:C137)</f>
        <v>3575273814903</v>
      </c>
      <c r="E138" s="8">
        <f>SUM(E8:E137)</f>
        <v>7900538785</v>
      </c>
      <c r="G138" s="8">
        <f>SUM(G8:G137)</f>
        <v>3567373276118</v>
      </c>
      <c r="I138" s="8">
        <f>SUM(I8:I137)</f>
        <v>8440557732330</v>
      </c>
      <c r="K138" s="8">
        <f>SUM(K8:K137)</f>
        <v>14198053120</v>
      </c>
      <c r="L138" s="7"/>
      <c r="M138" s="8">
        <f>SUM(M8:M137)</f>
        <v>8426359679210</v>
      </c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9"/>
  <sheetViews>
    <sheetView rightToLeft="1" topLeftCell="A34" workbookViewId="0">
      <selection activeCell="E21" sqref="E21"/>
    </sheetView>
  </sheetViews>
  <sheetFormatPr defaultRowHeight="18.75" x14ac:dyDescent="0.25"/>
  <cols>
    <col min="1" max="1" width="33.42578125" style="6" bestFit="1" customWidth="1"/>
    <col min="2" max="2" width="1" style="6" customWidth="1"/>
    <col min="3" max="3" width="23" style="6" customWidth="1"/>
    <col min="4" max="4" width="1" style="6" customWidth="1"/>
    <col min="5" max="5" width="23" style="6" customWidth="1"/>
    <col min="6" max="6" width="1" style="6" customWidth="1"/>
    <col min="7" max="7" width="23" style="6" customWidth="1"/>
    <col min="8" max="8" width="1" style="6" customWidth="1"/>
    <col min="9" max="9" width="23" style="6" customWidth="1"/>
    <col min="10" max="10" width="1" style="6" customWidth="1"/>
    <col min="11" max="11" width="23" style="6" customWidth="1"/>
    <col min="12" max="12" width="1" style="6" customWidth="1"/>
    <col min="13" max="13" width="23" style="6" customWidth="1"/>
    <col min="14" max="14" width="1" style="6" customWidth="1"/>
    <col min="15" max="15" width="9.140625" style="6" customWidth="1"/>
    <col min="16" max="16384" width="9.140625" style="6"/>
  </cols>
  <sheetData>
    <row r="2" spans="1:13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3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  <c r="H3" s="28" t="s">
        <v>244</v>
      </c>
      <c r="I3" s="28" t="s">
        <v>244</v>
      </c>
      <c r="J3" s="28" t="s">
        <v>244</v>
      </c>
      <c r="K3" s="28" t="s">
        <v>244</v>
      </c>
      <c r="L3" s="28" t="s">
        <v>244</v>
      </c>
      <c r="M3" s="28" t="s">
        <v>244</v>
      </c>
    </row>
    <row r="4" spans="1:13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3" ht="27" thickBot="1" x14ac:dyDescent="0.3">
      <c r="A6" s="9" t="s">
        <v>245</v>
      </c>
      <c r="C6" s="27" t="s">
        <v>246</v>
      </c>
      <c r="D6" s="27" t="s">
        <v>246</v>
      </c>
      <c r="E6" s="27" t="s">
        <v>246</v>
      </c>
      <c r="F6" s="27" t="s">
        <v>246</v>
      </c>
      <c r="G6" s="27" t="s">
        <v>246</v>
      </c>
      <c r="I6" s="27" t="s">
        <v>247</v>
      </c>
      <c r="J6" s="27" t="s">
        <v>247</v>
      </c>
      <c r="K6" s="27" t="s">
        <v>247</v>
      </c>
      <c r="L6" s="27" t="s">
        <v>247</v>
      </c>
      <c r="M6" s="27" t="s">
        <v>247</v>
      </c>
    </row>
    <row r="7" spans="1:13" ht="27" thickBot="1" x14ac:dyDescent="0.3">
      <c r="A7" s="27" t="s">
        <v>248</v>
      </c>
      <c r="C7" s="27" t="s">
        <v>249</v>
      </c>
      <c r="E7" s="27" t="s">
        <v>250</v>
      </c>
      <c r="G7" s="27" t="s">
        <v>251</v>
      </c>
      <c r="I7" s="27" t="s">
        <v>249</v>
      </c>
      <c r="K7" s="27" t="s">
        <v>250</v>
      </c>
      <c r="M7" s="27" t="s">
        <v>251</v>
      </c>
    </row>
    <row r="8" spans="1:13" ht="21" x14ac:dyDescent="0.25">
      <c r="A8" s="7" t="s">
        <v>48</v>
      </c>
      <c r="C8" s="6">
        <v>1502218460</v>
      </c>
      <c r="E8" s="6">
        <v>0</v>
      </c>
      <c r="G8" s="6">
        <v>1502218460</v>
      </c>
      <c r="I8" s="6">
        <v>4573770491</v>
      </c>
      <c r="K8" s="6">
        <v>0</v>
      </c>
      <c r="M8" s="6">
        <v>4573770491</v>
      </c>
    </row>
    <row r="9" spans="1:13" ht="21" x14ac:dyDescent="0.25">
      <c r="A9" s="7" t="s">
        <v>63</v>
      </c>
      <c r="C9" s="6">
        <v>896369569</v>
      </c>
      <c r="E9" s="6">
        <v>0</v>
      </c>
      <c r="G9" s="6">
        <v>896369569</v>
      </c>
      <c r="I9" s="6">
        <v>11674737558</v>
      </c>
      <c r="K9" s="6">
        <v>0</v>
      </c>
      <c r="M9" s="6">
        <v>11674737558</v>
      </c>
    </row>
    <row r="10" spans="1:13" ht="21" x14ac:dyDescent="0.25">
      <c r="A10" s="7" t="s">
        <v>92</v>
      </c>
      <c r="C10" s="6">
        <v>15753424655</v>
      </c>
      <c r="E10" s="6">
        <v>0</v>
      </c>
      <c r="G10" s="6">
        <v>15753424655</v>
      </c>
      <c r="I10" s="6">
        <v>15753424655</v>
      </c>
      <c r="K10" s="6">
        <v>0</v>
      </c>
      <c r="M10" s="6">
        <v>15753424655</v>
      </c>
    </row>
    <row r="11" spans="1:13" ht="21" x14ac:dyDescent="0.25">
      <c r="A11" s="7" t="s">
        <v>76</v>
      </c>
      <c r="C11" s="6">
        <v>48054246577</v>
      </c>
      <c r="E11" s="6">
        <v>0</v>
      </c>
      <c r="G11" s="6">
        <v>48054246577</v>
      </c>
      <c r="I11" s="6">
        <v>123158383563</v>
      </c>
      <c r="K11" s="6">
        <v>0</v>
      </c>
      <c r="M11" s="6">
        <v>123158383563</v>
      </c>
    </row>
    <row r="12" spans="1:13" ht="21" x14ac:dyDescent="0.25">
      <c r="A12" s="7" t="s">
        <v>67</v>
      </c>
      <c r="C12" s="6">
        <v>48087460659</v>
      </c>
      <c r="E12" s="6">
        <v>0</v>
      </c>
      <c r="G12" s="6">
        <v>48087460659</v>
      </c>
      <c r="I12" s="6">
        <v>128981493357</v>
      </c>
      <c r="K12" s="6">
        <v>0</v>
      </c>
      <c r="M12" s="6">
        <v>128981493357</v>
      </c>
    </row>
    <row r="13" spans="1:13" ht="21" x14ac:dyDescent="0.25">
      <c r="A13" s="7" t="s">
        <v>89</v>
      </c>
      <c r="C13" s="6">
        <v>39107245233</v>
      </c>
      <c r="E13" s="6">
        <v>0</v>
      </c>
      <c r="G13" s="6">
        <v>39107245233</v>
      </c>
      <c r="I13" s="6">
        <v>116587433542</v>
      </c>
      <c r="K13" s="6">
        <v>0</v>
      </c>
      <c r="M13" s="6">
        <v>116587433542</v>
      </c>
    </row>
    <row r="14" spans="1:13" ht="21" x14ac:dyDescent="0.25">
      <c r="A14" s="7" t="s">
        <v>88</v>
      </c>
      <c r="C14" s="6">
        <v>316829329780</v>
      </c>
      <c r="E14" s="6">
        <v>0</v>
      </c>
      <c r="G14" s="6">
        <v>316829329780</v>
      </c>
      <c r="I14" s="6">
        <v>916143583714</v>
      </c>
      <c r="K14" s="6">
        <v>0</v>
      </c>
      <c r="M14" s="6">
        <v>916143583714</v>
      </c>
    </row>
    <row r="15" spans="1:13" ht="21" x14ac:dyDescent="0.25">
      <c r="A15" s="7" t="s">
        <v>86</v>
      </c>
      <c r="C15" s="6">
        <v>127111295391</v>
      </c>
      <c r="E15" s="6">
        <v>0</v>
      </c>
      <c r="G15" s="6">
        <v>127111295391</v>
      </c>
      <c r="I15" s="6">
        <v>367635882552</v>
      </c>
      <c r="K15" s="6">
        <v>0</v>
      </c>
      <c r="M15" s="6">
        <v>367635882552</v>
      </c>
    </row>
    <row r="16" spans="1:13" ht="21" x14ac:dyDescent="0.25">
      <c r="A16" s="7" t="s">
        <v>87</v>
      </c>
      <c r="C16" s="6">
        <v>31522484585</v>
      </c>
      <c r="E16" s="6">
        <v>0</v>
      </c>
      <c r="G16" s="6">
        <v>31522484585</v>
      </c>
      <c r="I16" s="6">
        <v>91170484468</v>
      </c>
      <c r="K16" s="6">
        <v>0</v>
      </c>
      <c r="M16" s="6">
        <v>91170484468</v>
      </c>
    </row>
    <row r="17" spans="1:13" ht="21" x14ac:dyDescent="0.25">
      <c r="A17" s="7" t="s">
        <v>85</v>
      </c>
      <c r="C17" s="6">
        <v>165484996291</v>
      </c>
      <c r="E17" s="6">
        <v>0</v>
      </c>
      <c r="G17" s="6">
        <v>165484996291</v>
      </c>
      <c r="I17" s="6">
        <v>480973811381</v>
      </c>
      <c r="K17" s="6">
        <v>0</v>
      </c>
      <c r="M17" s="6">
        <v>480973811381</v>
      </c>
    </row>
    <row r="18" spans="1:13" ht="21" x14ac:dyDescent="0.25">
      <c r="A18" s="7" t="s">
        <v>84</v>
      </c>
      <c r="C18" s="6">
        <v>38341212105</v>
      </c>
      <c r="E18" s="6">
        <v>0</v>
      </c>
      <c r="G18" s="6">
        <v>38341212105</v>
      </c>
      <c r="I18" s="6">
        <v>120891931748</v>
      </c>
      <c r="K18" s="6">
        <v>0</v>
      </c>
      <c r="M18" s="6">
        <v>120891931748</v>
      </c>
    </row>
    <row r="19" spans="1:13" ht="21" x14ac:dyDescent="0.25">
      <c r="A19" s="7" t="s">
        <v>91</v>
      </c>
      <c r="C19" s="6">
        <v>17334316701</v>
      </c>
      <c r="E19" s="6">
        <v>0</v>
      </c>
      <c r="G19" s="6">
        <v>17334316701</v>
      </c>
      <c r="I19" s="6">
        <v>51827135117</v>
      </c>
      <c r="K19" s="6">
        <v>0</v>
      </c>
      <c r="M19" s="6">
        <v>51827135117</v>
      </c>
    </row>
    <row r="20" spans="1:13" ht="21" x14ac:dyDescent="0.25">
      <c r="A20" s="7" t="s">
        <v>75</v>
      </c>
      <c r="C20" s="6">
        <v>49273090214</v>
      </c>
      <c r="E20" s="6">
        <v>0</v>
      </c>
      <c r="G20" s="6">
        <v>49273090214</v>
      </c>
      <c r="I20" s="6">
        <v>145810247569</v>
      </c>
      <c r="K20" s="6">
        <v>0</v>
      </c>
      <c r="M20" s="6">
        <v>145810247569</v>
      </c>
    </row>
    <row r="21" spans="1:13" ht="21" x14ac:dyDescent="0.25">
      <c r="A21" s="7" t="s">
        <v>66</v>
      </c>
      <c r="C21" s="6">
        <v>19139959017</v>
      </c>
      <c r="E21" s="6">
        <v>0</v>
      </c>
      <c r="G21" s="6">
        <v>19139959017</v>
      </c>
      <c r="I21" s="6">
        <v>58442622950</v>
      </c>
      <c r="K21" s="6">
        <v>0</v>
      </c>
      <c r="M21" s="6">
        <v>58442622950</v>
      </c>
    </row>
    <row r="22" spans="1:13" ht="21" x14ac:dyDescent="0.25">
      <c r="A22" s="7" t="s">
        <v>82</v>
      </c>
      <c r="C22" s="6">
        <v>84863558743</v>
      </c>
      <c r="E22" s="6">
        <v>0</v>
      </c>
      <c r="G22" s="6">
        <v>84863558743</v>
      </c>
      <c r="I22" s="6">
        <v>245305604508</v>
      </c>
      <c r="K22" s="6">
        <v>0</v>
      </c>
      <c r="M22" s="6">
        <v>245305604508</v>
      </c>
    </row>
    <row r="23" spans="1:13" ht="21" x14ac:dyDescent="0.25">
      <c r="A23" s="7" t="s">
        <v>83</v>
      </c>
      <c r="C23" s="6">
        <v>62095286885</v>
      </c>
      <c r="E23" s="6">
        <v>0</v>
      </c>
      <c r="G23" s="6">
        <v>62095286885</v>
      </c>
      <c r="I23" s="6">
        <v>179491905737</v>
      </c>
      <c r="K23" s="6">
        <v>0</v>
      </c>
      <c r="M23" s="6">
        <v>179491905737</v>
      </c>
    </row>
    <row r="24" spans="1:13" ht="21" x14ac:dyDescent="0.25">
      <c r="A24" s="7" t="s">
        <v>90</v>
      </c>
      <c r="C24" s="6">
        <v>8832141393</v>
      </c>
      <c r="E24" s="6">
        <v>0</v>
      </c>
      <c r="G24" s="6">
        <v>8832141393</v>
      </c>
      <c r="I24" s="6">
        <v>26298014995</v>
      </c>
      <c r="K24" s="6">
        <v>0</v>
      </c>
      <c r="M24" s="6">
        <v>26298014995</v>
      </c>
    </row>
    <row r="25" spans="1:13" ht="21" x14ac:dyDescent="0.25">
      <c r="A25" s="7" t="s">
        <v>47</v>
      </c>
      <c r="C25" s="6">
        <v>29139491804</v>
      </c>
      <c r="E25" s="6">
        <v>0</v>
      </c>
      <c r="G25" s="6">
        <v>29139491804</v>
      </c>
      <c r="I25" s="6">
        <v>84157377048</v>
      </c>
      <c r="K25" s="6">
        <v>0</v>
      </c>
      <c r="M25" s="6">
        <v>84157377048</v>
      </c>
    </row>
    <row r="26" spans="1:13" ht="21" x14ac:dyDescent="0.25">
      <c r="A26" s="7" t="s">
        <v>81</v>
      </c>
      <c r="C26" s="6">
        <v>20399678259</v>
      </c>
      <c r="E26" s="6">
        <v>0</v>
      </c>
      <c r="G26" s="6">
        <v>20399678259</v>
      </c>
      <c r="I26" s="6">
        <v>61222222975</v>
      </c>
      <c r="K26" s="6">
        <v>0</v>
      </c>
      <c r="M26" s="6">
        <v>61222222975</v>
      </c>
    </row>
    <row r="27" spans="1:13" ht="21" x14ac:dyDescent="0.25">
      <c r="A27" s="7" t="s">
        <v>70</v>
      </c>
      <c r="C27" s="6">
        <v>79818566329</v>
      </c>
      <c r="E27" s="6">
        <v>0</v>
      </c>
      <c r="G27" s="6">
        <v>79818566329</v>
      </c>
      <c r="I27" s="6">
        <v>231248760556</v>
      </c>
      <c r="K27" s="6">
        <v>0</v>
      </c>
      <c r="M27" s="6">
        <v>231248760556</v>
      </c>
    </row>
    <row r="28" spans="1:13" ht="21" x14ac:dyDescent="0.25">
      <c r="A28" s="7" t="s">
        <v>65</v>
      </c>
      <c r="C28" s="6">
        <v>57284178083</v>
      </c>
      <c r="E28" s="6">
        <v>0</v>
      </c>
      <c r="G28" s="6">
        <v>57284178083</v>
      </c>
      <c r="I28" s="6">
        <v>175548171457</v>
      </c>
      <c r="K28" s="6">
        <v>0</v>
      </c>
      <c r="M28" s="6">
        <v>175548171457</v>
      </c>
    </row>
    <row r="29" spans="1:13" ht="21" x14ac:dyDescent="0.25">
      <c r="A29" s="7" t="s">
        <v>74</v>
      </c>
      <c r="C29" s="6">
        <v>19603303081</v>
      </c>
      <c r="E29" s="6">
        <v>0</v>
      </c>
      <c r="G29" s="6">
        <v>19603303081</v>
      </c>
      <c r="I29" s="6">
        <v>58443296252</v>
      </c>
      <c r="K29" s="6">
        <v>0</v>
      </c>
      <c r="M29" s="6">
        <v>58443296252</v>
      </c>
    </row>
    <row r="30" spans="1:13" ht="21" x14ac:dyDescent="0.25">
      <c r="A30" s="7" t="s">
        <v>80</v>
      </c>
      <c r="C30" s="6">
        <v>13979786691</v>
      </c>
      <c r="E30" s="6">
        <v>0</v>
      </c>
      <c r="G30" s="6">
        <v>13979786691</v>
      </c>
      <c r="I30" s="6">
        <v>41113601010</v>
      </c>
      <c r="K30" s="6">
        <v>0</v>
      </c>
      <c r="M30" s="6">
        <v>41113601010</v>
      </c>
    </row>
    <row r="31" spans="1:13" ht="21" x14ac:dyDescent="0.25">
      <c r="A31" s="7" t="s">
        <v>69</v>
      </c>
      <c r="C31" s="6">
        <v>40130601093</v>
      </c>
      <c r="E31" s="6">
        <v>0</v>
      </c>
      <c r="G31" s="6">
        <v>40130601093</v>
      </c>
      <c r="I31" s="6">
        <v>116884883357</v>
      </c>
      <c r="K31" s="6">
        <v>0</v>
      </c>
      <c r="M31" s="6">
        <v>116884883357</v>
      </c>
    </row>
    <row r="32" spans="1:13" ht="21" x14ac:dyDescent="0.25">
      <c r="A32" s="7" t="s">
        <v>79</v>
      </c>
      <c r="C32" s="6">
        <v>2712314547</v>
      </c>
      <c r="E32" s="6">
        <v>0</v>
      </c>
      <c r="G32" s="6">
        <v>2712314547</v>
      </c>
      <c r="I32" s="6">
        <v>7858084328</v>
      </c>
      <c r="K32" s="6">
        <v>0</v>
      </c>
      <c r="M32" s="6">
        <v>7858084328</v>
      </c>
    </row>
    <row r="33" spans="1:13" ht="21" x14ac:dyDescent="0.25">
      <c r="A33" s="7" t="s">
        <v>78</v>
      </c>
      <c r="C33" s="6">
        <v>2202228301</v>
      </c>
      <c r="E33" s="6">
        <v>0</v>
      </c>
      <c r="G33" s="6">
        <v>2202228301</v>
      </c>
      <c r="I33" s="6">
        <v>6995588489</v>
      </c>
      <c r="K33" s="6">
        <v>0</v>
      </c>
      <c r="M33" s="6">
        <v>6995588489</v>
      </c>
    </row>
    <row r="34" spans="1:13" ht="21" x14ac:dyDescent="0.25">
      <c r="A34" s="7" t="s">
        <v>77</v>
      </c>
      <c r="C34" s="6">
        <v>87158492073</v>
      </c>
      <c r="E34" s="6">
        <v>0</v>
      </c>
      <c r="G34" s="6">
        <v>87158492073</v>
      </c>
      <c r="I34" s="6">
        <v>322291004940</v>
      </c>
      <c r="K34" s="6">
        <v>0</v>
      </c>
      <c r="M34" s="6">
        <v>322291004940</v>
      </c>
    </row>
    <row r="35" spans="1:13" ht="21" x14ac:dyDescent="0.25">
      <c r="A35" s="7" t="s">
        <v>71</v>
      </c>
      <c r="C35" s="6">
        <v>15588934426</v>
      </c>
      <c r="E35" s="6">
        <v>0</v>
      </c>
      <c r="G35" s="6">
        <v>15588934426</v>
      </c>
      <c r="I35" s="6">
        <v>45737556881</v>
      </c>
      <c r="K35" s="6">
        <v>0</v>
      </c>
      <c r="M35" s="6">
        <v>45737556881</v>
      </c>
    </row>
    <row r="36" spans="1:13" ht="21" x14ac:dyDescent="0.25">
      <c r="A36" s="7" t="s">
        <v>252</v>
      </c>
      <c r="C36" s="6">
        <v>0</v>
      </c>
      <c r="E36" s="6">
        <v>0</v>
      </c>
      <c r="G36" s="6">
        <v>0</v>
      </c>
      <c r="I36" s="6">
        <v>1465995850</v>
      </c>
      <c r="K36" s="6">
        <v>0</v>
      </c>
      <c r="M36" s="6">
        <v>1465995850</v>
      </c>
    </row>
    <row r="37" spans="1:13" ht="21" x14ac:dyDescent="0.25">
      <c r="A37" s="7" t="s">
        <v>68</v>
      </c>
      <c r="C37" s="6">
        <v>15335388453</v>
      </c>
      <c r="E37" s="6">
        <v>0</v>
      </c>
      <c r="G37" s="6">
        <v>15335388453</v>
      </c>
      <c r="I37" s="6">
        <v>45736118834</v>
      </c>
      <c r="K37" s="6">
        <v>0</v>
      </c>
      <c r="M37" s="6">
        <v>45736118834</v>
      </c>
    </row>
    <row r="38" spans="1:13" ht="21.75" thickBot="1" x14ac:dyDescent="0.3">
      <c r="A38" s="7" t="s">
        <v>64</v>
      </c>
      <c r="C38" s="6">
        <v>40317863391</v>
      </c>
      <c r="E38" s="6">
        <v>0</v>
      </c>
      <c r="G38" s="6">
        <v>40317863391</v>
      </c>
      <c r="I38" s="6">
        <v>117286254404</v>
      </c>
      <c r="K38" s="6">
        <v>0</v>
      </c>
      <c r="M38" s="6">
        <v>117286254404</v>
      </c>
    </row>
    <row r="39" spans="1:13" ht="21.75" thickBot="1" x14ac:dyDescent="0.3">
      <c r="A39" s="7" t="s">
        <v>22</v>
      </c>
      <c r="C39" s="8">
        <f>SUM(C8:C38)</f>
        <v>1497899462789</v>
      </c>
      <c r="D39" s="7"/>
      <c r="E39" s="8">
        <f>SUM(E8:E38)</f>
        <v>0</v>
      </c>
      <c r="F39" s="7"/>
      <c r="G39" s="8">
        <f>SUM(G8:G38)</f>
        <v>1497899462789</v>
      </c>
      <c r="H39" s="7"/>
      <c r="I39" s="8">
        <f>SUM(I8:I38)</f>
        <v>4400709384286</v>
      </c>
      <c r="J39" s="7"/>
      <c r="K39" s="8">
        <f>SUM(K8:K38)</f>
        <v>0</v>
      </c>
      <c r="L39" s="7"/>
      <c r="M39" s="8">
        <f>SUM(M8:M38)</f>
        <v>4400709384286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0"/>
  <sheetViews>
    <sheetView rightToLeft="1" workbookViewId="0">
      <selection activeCell="E21" sqref="E21"/>
    </sheetView>
  </sheetViews>
  <sheetFormatPr defaultRowHeight="18.75" x14ac:dyDescent="0.25"/>
  <cols>
    <col min="1" max="1" width="40.28515625" style="6" bestFit="1" customWidth="1"/>
    <col min="2" max="2" width="1" style="6" customWidth="1"/>
    <col min="3" max="3" width="16" style="6" customWidth="1"/>
    <col min="4" max="4" width="1" style="6" customWidth="1"/>
    <col min="5" max="5" width="22" style="6" customWidth="1"/>
    <col min="6" max="6" width="1" style="6" customWidth="1"/>
    <col min="7" max="7" width="22" style="6" customWidth="1"/>
    <col min="8" max="8" width="1" style="6" customWidth="1"/>
    <col min="9" max="9" width="28" style="6" customWidth="1"/>
    <col min="10" max="10" width="1" style="6" customWidth="1"/>
    <col min="11" max="11" width="19" style="6" customWidth="1"/>
    <col min="12" max="12" width="1" style="6" customWidth="1"/>
    <col min="13" max="13" width="23" style="6" customWidth="1"/>
    <col min="14" max="14" width="1" style="6" customWidth="1"/>
    <col min="15" max="15" width="23" style="6" customWidth="1"/>
    <col min="16" max="16" width="1" style="6" customWidth="1"/>
    <col min="17" max="17" width="28" style="6" customWidth="1"/>
    <col min="18" max="18" width="1" style="6" customWidth="1"/>
    <col min="19" max="19" width="9.140625" style="6" customWidth="1"/>
    <col min="20" max="16384" width="9.140625" style="6"/>
  </cols>
  <sheetData>
    <row r="2" spans="1:1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  <c r="H3" s="28" t="s">
        <v>244</v>
      </c>
      <c r="I3" s="28" t="s">
        <v>244</v>
      </c>
      <c r="J3" s="28" t="s">
        <v>244</v>
      </c>
      <c r="K3" s="28" t="s">
        <v>244</v>
      </c>
      <c r="L3" s="28" t="s">
        <v>244</v>
      </c>
      <c r="M3" s="28" t="s">
        <v>244</v>
      </c>
      <c r="N3" s="28" t="s">
        <v>244</v>
      </c>
      <c r="O3" s="28" t="s">
        <v>244</v>
      </c>
      <c r="P3" s="28" t="s">
        <v>244</v>
      </c>
      <c r="Q3" s="28" t="s">
        <v>244</v>
      </c>
    </row>
    <row r="4" spans="1:1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6.25" x14ac:dyDescent="0.25">
      <c r="A6" s="27" t="s">
        <v>3</v>
      </c>
      <c r="C6" s="27" t="s">
        <v>246</v>
      </c>
      <c r="D6" s="27" t="s">
        <v>246</v>
      </c>
      <c r="E6" s="27" t="s">
        <v>246</v>
      </c>
      <c r="F6" s="27" t="s">
        <v>246</v>
      </c>
      <c r="G6" s="27" t="s">
        <v>246</v>
      </c>
      <c r="H6" s="27" t="s">
        <v>246</v>
      </c>
      <c r="I6" s="27" t="s">
        <v>246</v>
      </c>
      <c r="K6" s="27" t="s">
        <v>247</v>
      </c>
      <c r="L6" s="27" t="s">
        <v>247</v>
      </c>
      <c r="M6" s="27" t="s">
        <v>247</v>
      </c>
      <c r="N6" s="27" t="s">
        <v>247</v>
      </c>
      <c r="O6" s="27" t="s">
        <v>247</v>
      </c>
      <c r="P6" s="27" t="s">
        <v>247</v>
      </c>
      <c r="Q6" s="27" t="s">
        <v>247</v>
      </c>
    </row>
    <row r="7" spans="1:17" ht="26.25" x14ac:dyDescent="0.25">
      <c r="A7" s="27" t="s">
        <v>3</v>
      </c>
      <c r="C7" s="27" t="s">
        <v>7</v>
      </c>
      <c r="E7" s="27" t="s">
        <v>262</v>
      </c>
      <c r="G7" s="27" t="s">
        <v>263</v>
      </c>
      <c r="I7" s="27" t="s">
        <v>265</v>
      </c>
      <c r="K7" s="27" t="s">
        <v>7</v>
      </c>
      <c r="M7" s="27" t="s">
        <v>262</v>
      </c>
      <c r="O7" s="27" t="s">
        <v>263</v>
      </c>
      <c r="Q7" s="27" t="s">
        <v>265</v>
      </c>
    </row>
    <row r="8" spans="1:17" ht="21" x14ac:dyDescent="0.25">
      <c r="A8" s="7" t="s">
        <v>266</v>
      </c>
      <c r="C8" s="6">
        <v>0</v>
      </c>
      <c r="E8" s="6">
        <v>0</v>
      </c>
      <c r="G8" s="6">
        <v>0</v>
      </c>
      <c r="I8" s="6">
        <v>0</v>
      </c>
      <c r="K8" s="6">
        <v>128799567</v>
      </c>
      <c r="M8" s="6">
        <v>2082153698064</v>
      </c>
      <c r="O8" s="6">
        <v>2011978036107</v>
      </c>
      <c r="Q8" s="6">
        <v>70175661957</v>
      </c>
    </row>
    <row r="9" spans="1:17" ht="21" x14ac:dyDescent="0.25">
      <c r="A9" s="7" t="s">
        <v>267</v>
      </c>
      <c r="C9" s="6">
        <v>0</v>
      </c>
      <c r="E9" s="6">
        <v>0</v>
      </c>
      <c r="G9" s="6">
        <v>0</v>
      </c>
      <c r="I9" s="6">
        <v>0</v>
      </c>
      <c r="K9" s="6">
        <v>80603</v>
      </c>
      <c r="M9" s="6">
        <v>82314355572</v>
      </c>
      <c r="O9" s="6">
        <v>82314329340</v>
      </c>
      <c r="Q9" s="6">
        <v>26232</v>
      </c>
    </row>
    <row r="10" spans="1:17" ht="21" x14ac:dyDescent="0.25">
      <c r="A10" s="7" t="s">
        <v>16</v>
      </c>
      <c r="C10" s="6">
        <v>0</v>
      </c>
      <c r="E10" s="6">
        <v>0</v>
      </c>
      <c r="G10" s="6">
        <v>0</v>
      </c>
      <c r="I10" s="6">
        <v>0</v>
      </c>
      <c r="K10" s="6">
        <v>17</v>
      </c>
      <c r="M10" s="6">
        <v>17</v>
      </c>
      <c r="O10" s="6">
        <v>6679</v>
      </c>
      <c r="Q10" s="6">
        <v>-6662</v>
      </c>
    </row>
    <row r="11" spans="1:17" ht="21" x14ac:dyDescent="0.25">
      <c r="A11" s="7" t="s">
        <v>17</v>
      </c>
      <c r="C11" s="6">
        <v>0</v>
      </c>
      <c r="E11" s="6">
        <v>0</v>
      </c>
      <c r="G11" s="6">
        <v>0</v>
      </c>
      <c r="I11" s="6">
        <v>0</v>
      </c>
      <c r="K11" s="6">
        <v>124650000</v>
      </c>
      <c r="M11" s="6">
        <v>1701121308500</v>
      </c>
      <c r="O11" s="6">
        <v>1639272149999</v>
      </c>
      <c r="Q11" s="6">
        <v>61849158501</v>
      </c>
    </row>
    <row r="12" spans="1:17" ht="21" x14ac:dyDescent="0.25">
      <c r="A12" s="7" t="s">
        <v>63</v>
      </c>
      <c r="C12" s="6">
        <v>335030</v>
      </c>
      <c r="E12" s="6">
        <v>335030000000</v>
      </c>
      <c r="G12" s="6">
        <v>330670501341</v>
      </c>
      <c r="I12" s="6">
        <v>4359498659</v>
      </c>
      <c r="K12" s="6">
        <v>335030</v>
      </c>
      <c r="M12" s="6">
        <v>335030000000</v>
      </c>
      <c r="O12" s="6">
        <v>330670501341</v>
      </c>
      <c r="Q12" s="6">
        <v>4359498659</v>
      </c>
    </row>
    <row r="13" spans="1:17" ht="21" x14ac:dyDescent="0.25">
      <c r="A13" s="7" t="s">
        <v>52</v>
      </c>
      <c r="C13" s="6">
        <v>121200</v>
      </c>
      <c r="E13" s="6">
        <v>121200000000</v>
      </c>
      <c r="G13" s="6">
        <v>113313359197</v>
      </c>
      <c r="I13" s="6">
        <v>7886640803</v>
      </c>
      <c r="K13" s="6">
        <v>121200</v>
      </c>
      <c r="M13" s="6">
        <v>121200000000</v>
      </c>
      <c r="O13" s="6">
        <v>113313359197</v>
      </c>
      <c r="Q13" s="6">
        <v>7886640803</v>
      </c>
    </row>
    <row r="14" spans="1:17" ht="21" x14ac:dyDescent="0.25">
      <c r="A14" s="7" t="s">
        <v>40</v>
      </c>
      <c r="C14" s="6">
        <v>4360</v>
      </c>
      <c r="E14" s="6">
        <v>20171675160</v>
      </c>
      <c r="G14" s="6">
        <v>19507193713</v>
      </c>
      <c r="I14" s="6">
        <v>664481447</v>
      </c>
      <c r="K14" s="6">
        <v>4360</v>
      </c>
      <c r="M14" s="6">
        <v>20171675160</v>
      </c>
      <c r="O14" s="6">
        <v>19507193713</v>
      </c>
      <c r="Q14" s="6">
        <v>664481447</v>
      </c>
    </row>
    <row r="15" spans="1:17" ht="21" x14ac:dyDescent="0.25">
      <c r="A15" s="7" t="s">
        <v>88</v>
      </c>
      <c r="C15" s="6">
        <v>10000</v>
      </c>
      <c r="E15" s="6">
        <v>9119304600</v>
      </c>
      <c r="G15" s="6">
        <v>9286211872</v>
      </c>
      <c r="I15" s="6">
        <v>-166907272</v>
      </c>
      <c r="K15" s="6">
        <v>10000</v>
      </c>
      <c r="M15" s="6">
        <v>9119304600</v>
      </c>
      <c r="O15" s="6">
        <v>9286211872</v>
      </c>
      <c r="Q15" s="6">
        <v>-166907272</v>
      </c>
    </row>
    <row r="16" spans="1:17" ht="21" x14ac:dyDescent="0.25">
      <c r="A16" s="7" t="s">
        <v>268</v>
      </c>
      <c r="C16" s="6">
        <v>0</v>
      </c>
      <c r="E16" s="6">
        <v>0</v>
      </c>
      <c r="G16" s="6">
        <v>0</v>
      </c>
      <c r="I16" s="6">
        <v>0</v>
      </c>
      <c r="K16" s="6">
        <v>74000</v>
      </c>
      <c r="M16" s="6">
        <v>74000000000</v>
      </c>
      <c r="O16" s="6">
        <v>72350202876</v>
      </c>
      <c r="Q16" s="6">
        <v>1649797124</v>
      </c>
    </row>
    <row r="17" spans="1:17" ht="21" x14ac:dyDescent="0.25">
      <c r="A17" s="7" t="s">
        <v>252</v>
      </c>
      <c r="C17" s="6">
        <v>0</v>
      </c>
      <c r="E17" s="6">
        <v>0</v>
      </c>
      <c r="G17" s="6">
        <v>0</v>
      </c>
      <c r="I17" s="6">
        <v>0</v>
      </c>
      <c r="K17" s="6">
        <v>73400</v>
      </c>
      <c r="M17" s="6">
        <v>73400000000</v>
      </c>
      <c r="O17" s="6">
        <v>69876903079</v>
      </c>
      <c r="Q17" s="6">
        <v>3523096921</v>
      </c>
    </row>
    <row r="18" spans="1:17" ht="21" x14ac:dyDescent="0.25">
      <c r="A18" s="7" t="s">
        <v>77</v>
      </c>
      <c r="C18" s="6">
        <v>0</v>
      </c>
      <c r="E18" s="6">
        <v>0</v>
      </c>
      <c r="G18" s="6">
        <v>0</v>
      </c>
      <c r="I18" s="6">
        <v>0</v>
      </c>
      <c r="K18" s="6">
        <v>4375000</v>
      </c>
      <c r="M18" s="6">
        <v>4319512179615</v>
      </c>
      <c r="O18" s="6">
        <v>4106333118221</v>
      </c>
      <c r="Q18" s="6">
        <v>213179061394</v>
      </c>
    </row>
    <row r="19" spans="1:17" ht="21" x14ac:dyDescent="0.25">
      <c r="A19" s="7" t="s">
        <v>67</v>
      </c>
      <c r="C19" s="6">
        <v>0</v>
      </c>
      <c r="E19" s="6">
        <v>0</v>
      </c>
      <c r="G19" s="6">
        <v>0</v>
      </c>
      <c r="I19" s="6">
        <v>0</v>
      </c>
      <c r="K19" s="6">
        <v>10000</v>
      </c>
      <c r="M19" s="6">
        <v>9999237500</v>
      </c>
      <c r="O19" s="6">
        <v>10000000000</v>
      </c>
      <c r="Q19" s="6">
        <v>-762500</v>
      </c>
    </row>
    <row r="20" spans="1:17" ht="21" x14ac:dyDescent="0.25">
      <c r="A20" s="7" t="s">
        <v>22</v>
      </c>
      <c r="C20" s="6" t="s">
        <v>22</v>
      </c>
      <c r="E20" s="8">
        <f>SUM(E8:E19)</f>
        <v>485520979760</v>
      </c>
      <c r="F20" s="7"/>
      <c r="G20" s="8">
        <f>SUM(G8:G19)</f>
        <v>472777266123</v>
      </c>
      <c r="H20" s="7"/>
      <c r="I20" s="8">
        <f>SUM(I8:I19)</f>
        <v>12743713637</v>
      </c>
      <c r="K20" s="6" t="s">
        <v>22</v>
      </c>
      <c r="M20" s="8">
        <f>SUM(M8:M19)</f>
        <v>8828021759028</v>
      </c>
      <c r="N20" s="7"/>
      <c r="O20" s="8">
        <f>SUM(O8:O19)</f>
        <v>8464902012424</v>
      </c>
      <c r="P20" s="7"/>
      <c r="Q20" s="8">
        <f>SUM(Q8:Q19)</f>
        <v>363119746604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8"/>
  <sheetViews>
    <sheetView rightToLeft="1" topLeftCell="A37" workbookViewId="0">
      <selection activeCell="E25" sqref="E25"/>
    </sheetView>
  </sheetViews>
  <sheetFormatPr defaultRowHeight="18.75" x14ac:dyDescent="0.25"/>
  <cols>
    <col min="1" max="1" width="37.42578125" style="6" bestFit="1" customWidth="1"/>
    <col min="2" max="2" width="1" style="6" customWidth="1"/>
    <col min="3" max="3" width="21" style="6" customWidth="1"/>
    <col min="4" max="4" width="1" style="6" customWidth="1"/>
    <col min="5" max="5" width="24" style="6" customWidth="1"/>
    <col min="6" max="6" width="1" style="6" customWidth="1"/>
    <col min="7" max="7" width="24" style="6" customWidth="1"/>
    <col min="8" max="8" width="1" style="6" customWidth="1"/>
    <col min="9" max="9" width="34" style="6" customWidth="1"/>
    <col min="10" max="10" width="1" style="6" customWidth="1"/>
    <col min="11" max="11" width="21" style="6" customWidth="1"/>
    <col min="12" max="12" width="1" style="6" customWidth="1"/>
    <col min="13" max="13" width="24" style="6" customWidth="1"/>
    <col min="14" max="14" width="1" style="6" customWidth="1"/>
    <col min="15" max="15" width="24" style="6" customWidth="1"/>
    <col min="16" max="16" width="1" style="6" customWidth="1"/>
    <col min="17" max="17" width="34" style="6" customWidth="1"/>
    <col min="18" max="18" width="1" style="6" customWidth="1"/>
    <col min="19" max="19" width="9.140625" style="6" customWidth="1"/>
    <col min="20" max="16384" width="9.140625" style="6"/>
  </cols>
  <sheetData>
    <row r="2" spans="1:1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  <c r="H3" s="28" t="s">
        <v>244</v>
      </c>
      <c r="I3" s="28" t="s">
        <v>244</v>
      </c>
      <c r="J3" s="28" t="s">
        <v>244</v>
      </c>
      <c r="K3" s="28" t="s">
        <v>244</v>
      </c>
      <c r="L3" s="28" t="s">
        <v>244</v>
      </c>
      <c r="M3" s="28" t="s">
        <v>244</v>
      </c>
      <c r="N3" s="28" t="s">
        <v>244</v>
      </c>
      <c r="O3" s="28" t="s">
        <v>244</v>
      </c>
      <c r="P3" s="28" t="s">
        <v>244</v>
      </c>
      <c r="Q3" s="28" t="s">
        <v>244</v>
      </c>
    </row>
    <row r="4" spans="1:1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6.25" x14ac:dyDescent="0.25">
      <c r="A6" s="27" t="s">
        <v>3</v>
      </c>
      <c r="C6" s="27" t="s">
        <v>246</v>
      </c>
      <c r="D6" s="27" t="s">
        <v>246</v>
      </c>
      <c r="E6" s="27" t="s">
        <v>246</v>
      </c>
      <c r="F6" s="27" t="s">
        <v>246</v>
      </c>
      <c r="G6" s="27" t="s">
        <v>246</v>
      </c>
      <c r="H6" s="27" t="s">
        <v>246</v>
      </c>
      <c r="I6" s="27" t="s">
        <v>246</v>
      </c>
      <c r="K6" s="27" t="s">
        <v>247</v>
      </c>
      <c r="L6" s="27" t="s">
        <v>247</v>
      </c>
      <c r="M6" s="27" t="s">
        <v>247</v>
      </c>
      <c r="N6" s="27" t="s">
        <v>247</v>
      </c>
      <c r="O6" s="27" t="s">
        <v>247</v>
      </c>
      <c r="P6" s="27" t="s">
        <v>247</v>
      </c>
      <c r="Q6" s="27" t="s">
        <v>247</v>
      </c>
    </row>
    <row r="7" spans="1:17" ht="26.25" x14ac:dyDescent="0.25">
      <c r="A7" s="27" t="s">
        <v>3</v>
      </c>
      <c r="C7" s="27" t="s">
        <v>7</v>
      </c>
      <c r="E7" s="27" t="s">
        <v>262</v>
      </c>
      <c r="G7" s="27" t="s">
        <v>263</v>
      </c>
      <c r="I7" s="27" t="s">
        <v>264</v>
      </c>
      <c r="K7" s="27" t="s">
        <v>7</v>
      </c>
      <c r="M7" s="27" t="s">
        <v>262</v>
      </c>
      <c r="O7" s="27" t="s">
        <v>263</v>
      </c>
      <c r="Q7" s="27" t="s">
        <v>264</v>
      </c>
    </row>
    <row r="8" spans="1:17" ht="21" x14ac:dyDescent="0.25">
      <c r="A8" s="7" t="s">
        <v>15</v>
      </c>
      <c r="C8" s="6">
        <v>27000000</v>
      </c>
      <c r="E8" s="6">
        <v>131234100318</v>
      </c>
      <c r="G8" s="6">
        <v>127662556356</v>
      </c>
      <c r="I8" s="6">
        <v>3571543962</v>
      </c>
      <c r="K8" s="6">
        <v>27000000</v>
      </c>
      <c r="M8" s="6">
        <v>131234100318</v>
      </c>
      <c r="O8" s="6">
        <v>124816062672</v>
      </c>
      <c r="Q8" s="6">
        <v>6418037646</v>
      </c>
    </row>
    <row r="9" spans="1:17" ht="21" x14ac:dyDescent="0.25">
      <c r="A9" s="7" t="s">
        <v>20</v>
      </c>
      <c r="C9" s="6">
        <v>66800000</v>
      </c>
      <c r="E9" s="6">
        <v>55077166330</v>
      </c>
      <c r="G9" s="6">
        <v>69361353014</v>
      </c>
      <c r="I9" s="6">
        <v>-14284186683</v>
      </c>
      <c r="K9" s="6">
        <v>66800000</v>
      </c>
      <c r="M9" s="6">
        <v>55077166330</v>
      </c>
      <c r="O9" s="6">
        <v>88694833596</v>
      </c>
      <c r="Q9" s="6">
        <v>-33617667265</v>
      </c>
    </row>
    <row r="10" spans="1:17" ht="21" x14ac:dyDescent="0.25">
      <c r="A10" s="7" t="s">
        <v>21</v>
      </c>
      <c r="C10" s="6">
        <v>494909488</v>
      </c>
      <c r="E10" s="6">
        <v>2867720726463</v>
      </c>
      <c r="G10" s="6">
        <v>2950907270022</v>
      </c>
      <c r="I10" s="6">
        <v>-83186543558</v>
      </c>
      <c r="K10" s="6">
        <v>494909488</v>
      </c>
      <c r="M10" s="6">
        <v>2867720726463</v>
      </c>
      <c r="O10" s="6">
        <v>2821943516102</v>
      </c>
      <c r="Q10" s="6">
        <v>45777210361</v>
      </c>
    </row>
    <row r="11" spans="1:17" ht="21" x14ac:dyDescent="0.25">
      <c r="A11" s="7" t="s">
        <v>18</v>
      </c>
      <c r="C11" s="6">
        <v>1666431</v>
      </c>
      <c r="E11" s="6">
        <v>357674408519</v>
      </c>
      <c r="G11" s="6">
        <v>337780778626</v>
      </c>
      <c r="I11" s="6">
        <v>19893629893</v>
      </c>
      <c r="K11" s="6">
        <v>1666431</v>
      </c>
      <c r="M11" s="6">
        <v>357674408519</v>
      </c>
      <c r="O11" s="6">
        <v>301502989781</v>
      </c>
      <c r="Q11" s="6">
        <f>+M11-O11</f>
        <v>56171418738</v>
      </c>
    </row>
    <row r="12" spans="1:17" ht="21" x14ac:dyDescent="0.25">
      <c r="A12" s="7" t="s">
        <v>19</v>
      </c>
      <c r="C12" s="6">
        <v>540123452</v>
      </c>
      <c r="E12" s="6">
        <v>2511396270165</v>
      </c>
      <c r="G12" s="6">
        <v>2456602169725</v>
      </c>
      <c r="I12" s="6">
        <v>54794100440</v>
      </c>
      <c r="K12" s="6">
        <v>540123452</v>
      </c>
      <c r="M12" s="6">
        <v>2511396270165</v>
      </c>
      <c r="O12" s="6">
        <v>2350237151224</v>
      </c>
      <c r="Q12" s="6">
        <v>161159118941</v>
      </c>
    </row>
    <row r="13" spans="1:17" ht="21" x14ac:dyDescent="0.25">
      <c r="A13" s="7" t="s">
        <v>16</v>
      </c>
      <c r="C13" s="6">
        <v>19342254481</v>
      </c>
      <c r="E13" s="6">
        <v>8022020046974</v>
      </c>
      <c r="G13" s="6">
        <v>7848882923658</v>
      </c>
      <c r="I13" s="6">
        <v>173137123316</v>
      </c>
      <c r="K13" s="6">
        <v>19342254481</v>
      </c>
      <c r="M13" s="6">
        <v>8022020046974</v>
      </c>
      <c r="O13" s="6">
        <v>7598795967757</v>
      </c>
      <c r="Q13" s="6">
        <v>423224079217</v>
      </c>
    </row>
    <row r="14" spans="1:17" ht="21" x14ac:dyDescent="0.25">
      <c r="A14" s="7" t="s">
        <v>17</v>
      </c>
      <c r="C14" s="6">
        <v>108790819</v>
      </c>
      <c r="E14" s="6">
        <v>1532131687252</v>
      </c>
      <c r="G14" s="6">
        <v>1497862579266</v>
      </c>
      <c r="I14" s="6">
        <f>+E14-G14</f>
        <v>34269107986</v>
      </c>
      <c r="K14" s="6">
        <v>108790819</v>
      </c>
      <c r="M14" s="6">
        <v>1532131687252</v>
      </c>
      <c r="O14" s="6">
        <v>1422361750882</v>
      </c>
      <c r="Q14" s="6">
        <f>+M14-O14</f>
        <v>109769936370</v>
      </c>
    </row>
    <row r="15" spans="1:17" ht="21" x14ac:dyDescent="0.25">
      <c r="A15" s="7" t="s">
        <v>48</v>
      </c>
      <c r="C15" s="6">
        <v>100000</v>
      </c>
      <c r="E15" s="6">
        <v>96402448752</v>
      </c>
      <c r="G15" s="6">
        <v>95578111613</v>
      </c>
      <c r="I15" s="6">
        <v>824337139</v>
      </c>
      <c r="K15" s="6">
        <v>100000</v>
      </c>
      <c r="M15" s="6">
        <v>96402448752</v>
      </c>
      <c r="O15" s="6">
        <v>93982633277</v>
      </c>
      <c r="Q15" s="6">
        <v>2419815475</v>
      </c>
    </row>
    <row r="16" spans="1:17" ht="21" x14ac:dyDescent="0.25">
      <c r="A16" s="7" t="s">
        <v>68</v>
      </c>
      <c r="C16" s="6">
        <v>1000000</v>
      </c>
      <c r="E16" s="6">
        <v>957749965996</v>
      </c>
      <c r="G16" s="6">
        <v>951524440728</v>
      </c>
      <c r="I16" s="6">
        <v>6225525268</v>
      </c>
      <c r="K16" s="6">
        <v>1000000</v>
      </c>
      <c r="M16" s="6">
        <v>957749965996</v>
      </c>
      <c r="O16" s="6">
        <v>939474359617</v>
      </c>
      <c r="Q16" s="6">
        <v>18275606379</v>
      </c>
    </row>
    <row r="17" spans="1:17" ht="21" x14ac:dyDescent="0.25">
      <c r="A17" s="7" t="s">
        <v>64</v>
      </c>
      <c r="C17" s="6">
        <v>2373000</v>
      </c>
      <c r="E17" s="6">
        <v>2261306054264</v>
      </c>
      <c r="G17" s="6">
        <v>2244361753366</v>
      </c>
      <c r="I17" s="6">
        <v>16944300898</v>
      </c>
      <c r="K17" s="6">
        <v>2373000</v>
      </c>
      <c r="M17" s="6">
        <v>2261306054264</v>
      </c>
      <c r="O17" s="6">
        <v>2211562275517</v>
      </c>
      <c r="Q17" s="6">
        <v>49743778747</v>
      </c>
    </row>
    <row r="18" spans="1:17" ht="21" x14ac:dyDescent="0.25">
      <c r="A18" s="7" t="s">
        <v>71</v>
      </c>
      <c r="C18" s="6">
        <v>1000000</v>
      </c>
      <c r="E18" s="6">
        <v>963955492788</v>
      </c>
      <c r="G18" s="6">
        <v>958054942740</v>
      </c>
      <c r="I18" s="6">
        <v>5900550048</v>
      </c>
      <c r="K18" s="6">
        <v>1000000</v>
      </c>
      <c r="M18" s="6">
        <v>963955492788</v>
      </c>
      <c r="O18" s="6">
        <v>946636813438</v>
      </c>
      <c r="Q18" s="6">
        <v>17318679350</v>
      </c>
    </row>
    <row r="19" spans="1:17" ht="21" x14ac:dyDescent="0.25">
      <c r="A19" s="7" t="s">
        <v>77</v>
      </c>
      <c r="C19" s="6">
        <v>5430000</v>
      </c>
      <c r="E19" s="6">
        <v>5078948730627</v>
      </c>
      <c r="G19" s="6">
        <v>5384672427418</v>
      </c>
      <c r="I19" s="6">
        <v>-305723696790</v>
      </c>
      <c r="K19" s="6">
        <v>5430000</v>
      </c>
      <c r="M19" s="6">
        <v>5078948730627</v>
      </c>
      <c r="O19" s="6">
        <v>5096546018734</v>
      </c>
      <c r="Q19" s="6">
        <v>-17597288106</v>
      </c>
    </row>
    <row r="20" spans="1:17" ht="21" x14ac:dyDescent="0.25">
      <c r="A20" s="7" t="s">
        <v>59</v>
      </c>
      <c r="C20" s="6">
        <v>190500</v>
      </c>
      <c r="E20" s="6">
        <v>170267346124</v>
      </c>
      <c r="G20" s="6">
        <v>166160479297</v>
      </c>
      <c r="I20" s="6">
        <v>4106866827</v>
      </c>
      <c r="K20" s="6">
        <v>190500</v>
      </c>
      <c r="M20" s="6">
        <v>170267346124</v>
      </c>
      <c r="O20" s="6">
        <v>158200091323</v>
      </c>
      <c r="Q20" s="6">
        <v>12067254801</v>
      </c>
    </row>
    <row r="21" spans="1:17" ht="21" x14ac:dyDescent="0.25">
      <c r="A21" s="7" t="s">
        <v>58</v>
      </c>
      <c r="C21" s="6">
        <v>1980436</v>
      </c>
      <c r="E21" s="6">
        <v>1810515159411</v>
      </c>
      <c r="G21" s="6">
        <v>1769582668632</v>
      </c>
      <c r="I21" s="6">
        <v>40932490779</v>
      </c>
      <c r="K21" s="6">
        <v>1980436</v>
      </c>
      <c r="M21" s="6">
        <v>1810515159411</v>
      </c>
      <c r="O21" s="6">
        <v>1682291706195</v>
      </c>
      <c r="Q21" s="6">
        <v>128223453216</v>
      </c>
    </row>
    <row r="22" spans="1:17" ht="21" x14ac:dyDescent="0.25">
      <c r="A22" s="7" t="s">
        <v>60</v>
      </c>
      <c r="C22" s="6">
        <v>1388948</v>
      </c>
      <c r="E22" s="6">
        <v>1337454935284</v>
      </c>
      <c r="G22" s="6">
        <v>1307136512400</v>
      </c>
      <c r="I22" s="6">
        <v>30318422884</v>
      </c>
      <c r="K22" s="6">
        <v>1388948</v>
      </c>
      <c r="M22" s="6">
        <v>1337454935284</v>
      </c>
      <c r="O22" s="6">
        <v>1241708161412</v>
      </c>
      <c r="Q22" s="6">
        <v>95746773872</v>
      </c>
    </row>
    <row r="23" spans="1:17" ht="21" x14ac:dyDescent="0.25">
      <c r="A23" s="7" t="s">
        <v>62</v>
      </c>
      <c r="C23" s="6">
        <v>75000</v>
      </c>
      <c r="E23" s="6">
        <v>69632940083</v>
      </c>
      <c r="G23" s="6">
        <v>68257544965</v>
      </c>
      <c r="I23" s="6">
        <v>1375395118</v>
      </c>
      <c r="K23" s="6">
        <v>75000</v>
      </c>
      <c r="M23" s="6">
        <v>69632940083</v>
      </c>
      <c r="O23" s="6">
        <v>64810057856</v>
      </c>
      <c r="Q23" s="6">
        <v>4822882227</v>
      </c>
    </row>
    <row r="24" spans="1:17" ht="21" x14ac:dyDescent="0.25">
      <c r="A24" s="7" t="s">
        <v>61</v>
      </c>
      <c r="C24" s="6">
        <v>5900</v>
      </c>
      <c r="E24" s="6">
        <v>5674777265</v>
      </c>
      <c r="G24" s="6">
        <v>5490829292</v>
      </c>
      <c r="I24" s="6">
        <v>183947973</v>
      </c>
      <c r="K24" s="6">
        <v>5900</v>
      </c>
      <c r="M24" s="6">
        <v>5674777265</v>
      </c>
      <c r="O24" s="6">
        <v>5221101860</v>
      </c>
      <c r="Q24" s="6">
        <v>453675405</v>
      </c>
    </row>
    <row r="25" spans="1:17" ht="21" x14ac:dyDescent="0.25">
      <c r="A25" s="7" t="s">
        <v>78</v>
      </c>
      <c r="C25" s="6">
        <v>130571</v>
      </c>
      <c r="E25" s="6">
        <v>117112473066</v>
      </c>
      <c r="G25" s="6">
        <v>126963695516</v>
      </c>
      <c r="I25" s="6">
        <v>-9851222449</v>
      </c>
      <c r="K25" s="6">
        <v>130571</v>
      </c>
      <c r="M25" s="6">
        <v>117112473066</v>
      </c>
      <c r="O25" s="6">
        <v>121054372106</v>
      </c>
      <c r="Q25" s="6">
        <v>-3941899039</v>
      </c>
    </row>
    <row r="26" spans="1:17" ht="21" x14ac:dyDescent="0.25">
      <c r="A26" s="7" t="s">
        <v>79</v>
      </c>
      <c r="C26" s="6">
        <v>155000</v>
      </c>
      <c r="E26" s="6">
        <v>141590382910</v>
      </c>
      <c r="G26" s="6">
        <v>149379778923</v>
      </c>
      <c r="I26" s="6">
        <v>-7789396012</v>
      </c>
      <c r="K26" s="6">
        <v>155000</v>
      </c>
      <c r="M26" s="6">
        <v>141590382910</v>
      </c>
      <c r="O26" s="6">
        <v>144382804971</v>
      </c>
      <c r="Q26" s="6">
        <v>-2792422060</v>
      </c>
    </row>
    <row r="27" spans="1:17" ht="21" x14ac:dyDescent="0.25">
      <c r="A27" s="7" t="s">
        <v>80</v>
      </c>
      <c r="C27" s="6">
        <v>825000</v>
      </c>
      <c r="E27" s="6">
        <v>696980276201</v>
      </c>
      <c r="G27" s="6">
        <v>729592514328</v>
      </c>
      <c r="I27" s="6">
        <v>-32612238126</v>
      </c>
      <c r="K27" s="6">
        <v>825000</v>
      </c>
      <c r="M27" s="6">
        <v>696980276201</v>
      </c>
      <c r="O27" s="6">
        <v>694649828911</v>
      </c>
      <c r="Q27" s="6">
        <v>2330447290</v>
      </c>
    </row>
    <row r="28" spans="1:17" ht="21" x14ac:dyDescent="0.25">
      <c r="A28" s="7" t="s">
        <v>56</v>
      </c>
      <c r="C28" s="6">
        <v>741800</v>
      </c>
      <c r="E28" s="6">
        <v>581756795661</v>
      </c>
      <c r="G28" s="6">
        <v>567522739091</v>
      </c>
      <c r="I28" s="6">
        <v>14234056570</v>
      </c>
      <c r="K28" s="6">
        <v>741800</v>
      </c>
      <c r="M28" s="6">
        <v>581756795661</v>
      </c>
      <c r="O28" s="6">
        <v>541109255273</v>
      </c>
      <c r="Q28" s="6">
        <v>40647540388</v>
      </c>
    </row>
    <row r="29" spans="1:17" ht="21" x14ac:dyDescent="0.25">
      <c r="A29" s="7" t="s">
        <v>57</v>
      </c>
      <c r="C29" s="6">
        <v>1010965</v>
      </c>
      <c r="E29" s="6">
        <v>681843897938</v>
      </c>
      <c r="G29" s="6">
        <v>669005621431</v>
      </c>
      <c r="I29" s="6">
        <v>12838276507</v>
      </c>
      <c r="K29" s="6">
        <v>1010965</v>
      </c>
      <c r="M29" s="6">
        <v>681843897938</v>
      </c>
      <c r="O29" s="6">
        <v>636353941811</v>
      </c>
      <c r="Q29" s="6">
        <v>45489956127</v>
      </c>
    </row>
    <row r="30" spans="1:17" ht="21" x14ac:dyDescent="0.25">
      <c r="A30" s="7" t="s">
        <v>43</v>
      </c>
      <c r="C30" s="6">
        <v>362205</v>
      </c>
      <c r="E30" s="6">
        <v>1773912645897</v>
      </c>
      <c r="G30" s="6">
        <v>1744801980497</v>
      </c>
      <c r="I30" s="6">
        <v>29110665400</v>
      </c>
      <c r="K30" s="6">
        <v>362205</v>
      </c>
      <c r="M30" s="6">
        <v>1773912645897</v>
      </c>
      <c r="O30" s="6">
        <v>1689808813974</v>
      </c>
      <c r="Q30" s="6">
        <v>84103831923</v>
      </c>
    </row>
    <row r="31" spans="1:17" ht="21" x14ac:dyDescent="0.25">
      <c r="A31" s="7" t="s">
        <v>55</v>
      </c>
      <c r="C31" s="6">
        <v>52417</v>
      </c>
      <c r="E31" s="6">
        <v>33942660874</v>
      </c>
      <c r="G31" s="6">
        <v>33279112254</v>
      </c>
      <c r="I31" s="6">
        <v>663548620</v>
      </c>
      <c r="K31" s="6">
        <v>52417</v>
      </c>
      <c r="M31" s="6">
        <v>33942660874</v>
      </c>
      <c r="O31" s="6">
        <v>31819934244</v>
      </c>
      <c r="Q31" s="6">
        <v>2122726630</v>
      </c>
    </row>
    <row r="32" spans="1:17" ht="21" x14ac:dyDescent="0.25">
      <c r="A32" s="7" t="s">
        <v>50</v>
      </c>
      <c r="C32" s="6">
        <v>73594</v>
      </c>
      <c r="E32" s="6">
        <v>49845094921</v>
      </c>
      <c r="G32" s="6">
        <v>49212234780</v>
      </c>
      <c r="I32" s="6">
        <v>632860141</v>
      </c>
      <c r="K32" s="6">
        <v>73594</v>
      </c>
      <c r="M32" s="6">
        <v>49845094921</v>
      </c>
      <c r="O32" s="6">
        <v>46617508203</v>
      </c>
      <c r="Q32" s="6">
        <v>3227586718</v>
      </c>
    </row>
    <row r="33" spans="1:17" ht="21" x14ac:dyDescent="0.25">
      <c r="A33" s="7" t="s">
        <v>51</v>
      </c>
      <c r="C33" s="6">
        <v>339795</v>
      </c>
      <c r="E33" s="6">
        <v>223238485617</v>
      </c>
      <c r="G33" s="6">
        <v>219032144275</v>
      </c>
      <c r="I33" s="6">
        <v>4206341342</v>
      </c>
      <c r="K33" s="6">
        <v>339795</v>
      </c>
      <c r="M33" s="6">
        <v>223238485617</v>
      </c>
      <c r="O33" s="6">
        <v>210011274919</v>
      </c>
      <c r="Q33" s="6">
        <v>13227210698</v>
      </c>
    </row>
    <row r="34" spans="1:17" ht="21" x14ac:dyDescent="0.25">
      <c r="A34" s="7" t="s">
        <v>49</v>
      </c>
      <c r="C34" s="6">
        <v>46184</v>
      </c>
      <c r="E34" s="6">
        <v>32765511279</v>
      </c>
      <c r="G34" s="6">
        <v>32164241449</v>
      </c>
      <c r="I34" s="6">
        <v>601269830</v>
      </c>
      <c r="K34" s="6">
        <v>46184</v>
      </c>
      <c r="M34" s="6">
        <v>32765511279</v>
      </c>
      <c r="O34" s="6">
        <v>30663837704</v>
      </c>
      <c r="Q34" s="6">
        <v>2101673575</v>
      </c>
    </row>
    <row r="35" spans="1:17" ht="21" x14ac:dyDescent="0.25">
      <c r="A35" s="7" t="s">
        <v>53</v>
      </c>
      <c r="C35" s="6">
        <v>305135</v>
      </c>
      <c r="E35" s="6">
        <v>281160462379</v>
      </c>
      <c r="G35" s="6">
        <v>274347317371</v>
      </c>
      <c r="I35" s="6">
        <v>6813145008</v>
      </c>
      <c r="K35" s="6">
        <v>305135</v>
      </c>
      <c r="M35" s="6">
        <v>281160462379</v>
      </c>
      <c r="O35" s="6">
        <v>260870532105</v>
      </c>
      <c r="Q35" s="6">
        <v>20289930274</v>
      </c>
    </row>
    <row r="36" spans="1:17" ht="21" x14ac:dyDescent="0.25">
      <c r="A36" s="7" t="s">
        <v>54</v>
      </c>
      <c r="C36" s="6">
        <v>201535</v>
      </c>
      <c r="E36" s="6">
        <v>171997006728</v>
      </c>
      <c r="G36" s="6">
        <v>168571172967</v>
      </c>
      <c r="I36" s="6">
        <v>3425833761</v>
      </c>
      <c r="K36" s="6">
        <v>201535</v>
      </c>
      <c r="M36" s="6">
        <v>171997006728</v>
      </c>
      <c r="O36" s="6">
        <v>160353202335</v>
      </c>
      <c r="Q36" s="6">
        <v>11643804393</v>
      </c>
    </row>
    <row r="37" spans="1:17" ht="21" x14ac:dyDescent="0.25">
      <c r="A37" s="7" t="s">
        <v>65</v>
      </c>
      <c r="C37" s="6">
        <v>3000000</v>
      </c>
      <c r="E37" s="6">
        <v>2999138298266</v>
      </c>
      <c r="G37" s="6">
        <v>2999138298266</v>
      </c>
      <c r="I37" s="6">
        <v>0</v>
      </c>
      <c r="K37" s="6">
        <v>3000000</v>
      </c>
      <c r="M37" s="6">
        <v>2999138298266</v>
      </c>
      <c r="O37" s="6">
        <v>2961152194927</v>
      </c>
      <c r="Q37" s="6">
        <v>37986103339</v>
      </c>
    </row>
    <row r="38" spans="1:17" ht="21" x14ac:dyDescent="0.25">
      <c r="A38" s="7" t="s">
        <v>70</v>
      </c>
      <c r="C38" s="6">
        <v>3500000</v>
      </c>
      <c r="E38" s="6">
        <v>3499155669034</v>
      </c>
      <c r="G38" s="6">
        <v>3481527513283</v>
      </c>
      <c r="I38" s="6">
        <v>17628155751</v>
      </c>
      <c r="K38" s="6">
        <v>3500000</v>
      </c>
      <c r="M38" s="6">
        <v>3499155669034</v>
      </c>
      <c r="O38" s="6">
        <v>3442512488406</v>
      </c>
      <c r="Q38" s="6">
        <v>56643180628</v>
      </c>
    </row>
    <row r="39" spans="1:17" ht="21" x14ac:dyDescent="0.25">
      <c r="A39" s="7" t="s">
        <v>81</v>
      </c>
      <c r="C39" s="6">
        <v>1000000</v>
      </c>
      <c r="E39" s="6">
        <v>939361368233</v>
      </c>
      <c r="G39" s="6">
        <v>900447335655</v>
      </c>
      <c r="I39" s="6">
        <v>38914032578</v>
      </c>
      <c r="K39" s="6">
        <v>1000000</v>
      </c>
      <c r="M39" s="6">
        <v>939361368233</v>
      </c>
      <c r="O39" s="6">
        <v>920141833835</v>
      </c>
      <c r="Q39" s="6">
        <v>19219534398</v>
      </c>
    </row>
    <row r="40" spans="1:17" ht="21" x14ac:dyDescent="0.25">
      <c r="A40" s="7" t="s">
        <v>90</v>
      </c>
      <c r="C40" s="6">
        <v>450000</v>
      </c>
      <c r="E40" s="6">
        <v>447233495845</v>
      </c>
      <c r="G40" s="6">
        <v>443845704184</v>
      </c>
      <c r="I40" s="6">
        <v>3387791661</v>
      </c>
      <c r="K40" s="6">
        <v>450000</v>
      </c>
      <c r="M40" s="6">
        <v>447233495845</v>
      </c>
      <c r="O40" s="6">
        <v>437289254151</v>
      </c>
      <c r="Q40" s="6">
        <v>9944241694</v>
      </c>
    </row>
    <row r="41" spans="1:17" ht="21" x14ac:dyDescent="0.25">
      <c r="A41" s="7" t="s">
        <v>82</v>
      </c>
      <c r="C41" s="6">
        <v>4100000</v>
      </c>
      <c r="E41" s="6">
        <v>3748409761960</v>
      </c>
      <c r="G41" s="6">
        <v>3798327555438</v>
      </c>
      <c r="I41" s="6">
        <v>-49917793477</v>
      </c>
      <c r="K41" s="6">
        <v>4100000</v>
      </c>
      <c r="M41" s="6">
        <v>3748409761960</v>
      </c>
      <c r="O41" s="6">
        <v>3794137674941</v>
      </c>
      <c r="Q41" s="6">
        <v>-45727912980</v>
      </c>
    </row>
    <row r="42" spans="1:17" ht="21" x14ac:dyDescent="0.25">
      <c r="A42" s="7" t="s">
        <v>83</v>
      </c>
      <c r="C42" s="6">
        <v>3000000</v>
      </c>
      <c r="E42" s="6">
        <v>2605496315756</v>
      </c>
      <c r="G42" s="6">
        <v>2513337343413</v>
      </c>
      <c r="I42" s="6">
        <v>92158972343</v>
      </c>
      <c r="K42" s="6">
        <v>3000000</v>
      </c>
      <c r="M42" s="6">
        <v>2605496315756</v>
      </c>
      <c r="O42" s="6">
        <v>2516217123813</v>
      </c>
      <c r="Q42" s="6">
        <v>89279191943</v>
      </c>
    </row>
    <row r="43" spans="1:17" ht="21" x14ac:dyDescent="0.25">
      <c r="A43" s="7" t="s">
        <v>66</v>
      </c>
      <c r="C43" s="6">
        <v>1000000</v>
      </c>
      <c r="E43" s="6">
        <v>987854670337</v>
      </c>
      <c r="G43" s="6">
        <v>980656219261</v>
      </c>
      <c r="I43" s="6">
        <v>7198451076</v>
      </c>
      <c r="K43" s="6">
        <v>1000000</v>
      </c>
      <c r="M43" s="6">
        <v>987854670337</v>
      </c>
      <c r="O43" s="6">
        <v>966723281728</v>
      </c>
      <c r="Q43" s="6">
        <v>21131388609</v>
      </c>
    </row>
    <row r="44" spans="1:17" ht="21" x14ac:dyDescent="0.25">
      <c r="A44" s="7" t="s">
        <v>46</v>
      </c>
      <c r="C44" s="6">
        <v>84110</v>
      </c>
      <c r="E44" s="6">
        <v>269357346118</v>
      </c>
      <c r="G44" s="6">
        <v>264261346959</v>
      </c>
      <c r="I44" s="6">
        <v>5095999159</v>
      </c>
      <c r="K44" s="6">
        <v>84110</v>
      </c>
      <c r="M44" s="6">
        <v>269357346118</v>
      </c>
      <c r="O44" s="6">
        <v>254069348648</v>
      </c>
      <c r="Q44" s="6">
        <v>15287997470</v>
      </c>
    </row>
    <row r="45" spans="1:17" ht="21" x14ac:dyDescent="0.25">
      <c r="A45" s="7" t="s">
        <v>84</v>
      </c>
      <c r="C45" s="6">
        <v>2098065</v>
      </c>
      <c r="E45" s="6">
        <v>1803512304445</v>
      </c>
      <c r="G45" s="6">
        <v>1732391226275</v>
      </c>
      <c r="I45" s="6">
        <v>71121078170</v>
      </c>
      <c r="K45" s="6">
        <v>2098065</v>
      </c>
      <c r="M45" s="6">
        <v>1803512304445</v>
      </c>
      <c r="O45" s="6">
        <v>1756682868532</v>
      </c>
      <c r="Q45" s="6">
        <v>46829435913</v>
      </c>
    </row>
    <row r="46" spans="1:17" ht="21" x14ac:dyDescent="0.25">
      <c r="A46" s="7" t="s">
        <v>44</v>
      </c>
      <c r="C46" s="6">
        <v>252190</v>
      </c>
      <c r="E46" s="6">
        <v>815605304170</v>
      </c>
      <c r="G46" s="6">
        <v>792446097967</v>
      </c>
      <c r="I46" s="6">
        <v>23159206203</v>
      </c>
      <c r="K46" s="6">
        <v>252190</v>
      </c>
      <c r="M46" s="6">
        <v>815605304170</v>
      </c>
      <c r="O46" s="6">
        <v>747621584017</v>
      </c>
      <c r="Q46" s="6">
        <v>67983720153</v>
      </c>
    </row>
    <row r="47" spans="1:17" ht="21" x14ac:dyDescent="0.25">
      <c r="A47" s="7" t="s">
        <v>38</v>
      </c>
      <c r="C47" s="6">
        <v>3207600</v>
      </c>
      <c r="E47" s="6">
        <v>5663720023830</v>
      </c>
      <c r="G47" s="6">
        <v>5531511135808</v>
      </c>
      <c r="I47" s="6">
        <v>132208888022</v>
      </c>
      <c r="K47" s="6">
        <v>3207600</v>
      </c>
      <c r="M47" s="6">
        <v>5663720023830</v>
      </c>
      <c r="O47" s="6">
        <v>5305371256402</v>
      </c>
      <c r="Q47" s="6">
        <v>358348767428</v>
      </c>
    </row>
    <row r="48" spans="1:17" ht="21" x14ac:dyDescent="0.25">
      <c r="A48" s="7" t="s">
        <v>85</v>
      </c>
      <c r="C48" s="6">
        <v>7793740</v>
      </c>
      <c r="E48" s="6">
        <v>6824605783187</v>
      </c>
      <c r="G48" s="6">
        <v>6393699376486</v>
      </c>
      <c r="I48" s="6">
        <v>430906406701</v>
      </c>
      <c r="K48" s="6">
        <v>7793740</v>
      </c>
      <c r="M48" s="6">
        <v>6824605783187</v>
      </c>
      <c r="O48" s="6">
        <v>6515872522053</v>
      </c>
      <c r="Q48" s="6">
        <v>308733261134</v>
      </c>
    </row>
    <row r="49" spans="1:17" ht="21" x14ac:dyDescent="0.25">
      <c r="A49" s="7" t="s">
        <v>42</v>
      </c>
      <c r="C49" s="6">
        <v>460251</v>
      </c>
      <c r="E49" s="6">
        <v>2211244570206</v>
      </c>
      <c r="G49" s="6">
        <v>2169318832155</v>
      </c>
      <c r="I49" s="6">
        <v>41925738051</v>
      </c>
      <c r="K49" s="6">
        <v>460251</v>
      </c>
      <c r="M49" s="6">
        <v>2211244570206</v>
      </c>
      <c r="O49" s="6">
        <v>2085467356101</v>
      </c>
      <c r="Q49" s="6">
        <v>125777214105</v>
      </c>
    </row>
    <row r="50" spans="1:17" ht="21" x14ac:dyDescent="0.25">
      <c r="A50" s="7" t="s">
        <v>86</v>
      </c>
      <c r="C50" s="6">
        <v>6048600</v>
      </c>
      <c r="E50" s="6">
        <v>5501133025420</v>
      </c>
      <c r="G50" s="6">
        <v>5163967432057</v>
      </c>
      <c r="I50" s="6">
        <v>337165593363</v>
      </c>
      <c r="K50" s="6">
        <v>6048600</v>
      </c>
      <c r="M50" s="6">
        <v>5501133025420</v>
      </c>
      <c r="O50" s="6">
        <v>5262848453204</v>
      </c>
      <c r="Q50" s="6">
        <v>238284572216</v>
      </c>
    </row>
    <row r="51" spans="1:17" ht="21" x14ac:dyDescent="0.25">
      <c r="A51" s="7" t="s">
        <v>87</v>
      </c>
      <c r="C51" s="6">
        <v>1500000</v>
      </c>
      <c r="E51" s="6">
        <v>1264960039441</v>
      </c>
      <c r="G51" s="6">
        <v>1303448604465</v>
      </c>
      <c r="I51" s="6">
        <v>-38488565023</v>
      </c>
      <c r="K51" s="6">
        <v>1500000</v>
      </c>
      <c r="M51" s="6">
        <v>1264960039441</v>
      </c>
      <c r="O51" s="6">
        <v>1307247814753</v>
      </c>
      <c r="Q51" s="6">
        <v>-42287775311</v>
      </c>
    </row>
    <row r="52" spans="1:17" ht="21" x14ac:dyDescent="0.25">
      <c r="A52" s="7" t="s">
        <v>45</v>
      </c>
      <c r="C52" s="6">
        <v>963700</v>
      </c>
      <c r="E52" s="6">
        <v>4449066086850</v>
      </c>
      <c r="G52" s="6">
        <v>4347705803815</v>
      </c>
      <c r="I52" s="6">
        <v>101360283035</v>
      </c>
      <c r="K52" s="6">
        <v>963700</v>
      </c>
      <c r="M52" s="6">
        <v>4449066086850</v>
      </c>
      <c r="O52" s="6">
        <v>4184129349583</v>
      </c>
      <c r="Q52" s="6">
        <v>264936737267</v>
      </c>
    </row>
    <row r="53" spans="1:17" ht="21" x14ac:dyDescent="0.25">
      <c r="A53" s="7" t="s">
        <v>88</v>
      </c>
      <c r="C53" s="6">
        <v>15191600</v>
      </c>
      <c r="E53" s="6">
        <v>13471081122536</v>
      </c>
      <c r="G53" s="6">
        <v>13899664407369</v>
      </c>
      <c r="I53" s="6">
        <v>-428583284832</v>
      </c>
      <c r="K53" s="6">
        <v>15191600</v>
      </c>
      <c r="M53" s="6">
        <v>13471081122536</v>
      </c>
      <c r="O53" s="6">
        <v>14107241627999</v>
      </c>
      <c r="Q53" s="6">
        <v>-636160505462</v>
      </c>
    </row>
    <row r="54" spans="1:17" ht="21" x14ac:dyDescent="0.25">
      <c r="A54" s="7" t="s">
        <v>39</v>
      </c>
      <c r="C54" s="6">
        <v>1129130</v>
      </c>
      <c r="E54" s="6">
        <v>2215671494517</v>
      </c>
      <c r="G54" s="6">
        <v>2173325121903</v>
      </c>
      <c r="I54" s="6">
        <v>42346372614</v>
      </c>
      <c r="K54" s="6">
        <v>1129130</v>
      </c>
      <c r="M54" s="6">
        <v>2215671494517</v>
      </c>
      <c r="O54" s="6">
        <v>2088632376789</v>
      </c>
      <c r="Q54" s="6">
        <v>127039117728</v>
      </c>
    </row>
    <row r="55" spans="1:17" ht="21" x14ac:dyDescent="0.25">
      <c r="A55" s="7" t="s">
        <v>73</v>
      </c>
      <c r="C55" s="6">
        <v>1500000</v>
      </c>
      <c r="E55" s="6">
        <v>1298885952393</v>
      </c>
      <c r="G55" s="6">
        <v>1298885952393</v>
      </c>
      <c r="I55" s="6">
        <v>0</v>
      </c>
      <c r="K55" s="6">
        <v>1500000</v>
      </c>
      <c r="M55" s="6">
        <v>1298885952393</v>
      </c>
      <c r="O55" s="6">
        <v>1314265159390</v>
      </c>
      <c r="Q55" s="6">
        <v>-15379206996</v>
      </c>
    </row>
    <row r="56" spans="1:17" ht="21" x14ac:dyDescent="0.25">
      <c r="A56" s="7" t="s">
        <v>67</v>
      </c>
      <c r="C56" s="6">
        <v>2390000</v>
      </c>
      <c r="E56" s="6">
        <v>2389817762500</v>
      </c>
      <c r="G56" s="6">
        <v>2389817762500</v>
      </c>
      <c r="I56" s="6">
        <v>0</v>
      </c>
      <c r="K56" s="6">
        <v>2390000</v>
      </c>
      <c r="M56" s="6">
        <v>2389817762500</v>
      </c>
      <c r="O56" s="6">
        <v>2390000000000</v>
      </c>
      <c r="Q56" s="6">
        <v>-182237500</v>
      </c>
    </row>
    <row r="57" spans="1:17" ht="21" x14ac:dyDescent="0.25">
      <c r="A57" s="7" t="s">
        <v>76</v>
      </c>
      <c r="C57" s="6">
        <v>2400000</v>
      </c>
      <c r="E57" s="6">
        <v>2399817000000</v>
      </c>
      <c r="G57" s="6">
        <v>2399817000000</v>
      </c>
      <c r="I57" s="6">
        <v>0</v>
      </c>
      <c r="K57" s="6">
        <v>2400000</v>
      </c>
      <c r="M57" s="6">
        <v>2399817000000</v>
      </c>
      <c r="O57" s="6">
        <v>2400000000000</v>
      </c>
      <c r="Q57" s="6">
        <v>-183000000</v>
      </c>
    </row>
    <row r="58" spans="1:17" ht="21" x14ac:dyDescent="0.25">
      <c r="A58" s="7" t="s">
        <v>22</v>
      </c>
      <c r="C58" s="6" t="s">
        <v>22</v>
      </c>
      <c r="E58" s="8">
        <f>SUM(E8:E57)</f>
        <v>98820435345130</v>
      </c>
      <c r="F58" s="7"/>
      <c r="G58" s="8">
        <f>SUM(G8:G57)</f>
        <v>97981291963652</v>
      </c>
      <c r="H58" s="7"/>
      <c r="I58" s="8">
        <f>SUM(I8:I57)</f>
        <v>839143381487</v>
      </c>
      <c r="K58" s="6" t="s">
        <v>22</v>
      </c>
      <c r="M58" s="8">
        <f>SUM(M8:M57)</f>
        <v>98820435345130</v>
      </c>
      <c r="N58" s="7"/>
      <c r="O58" s="8">
        <f>SUM(O8:O57)</f>
        <v>96474104367071</v>
      </c>
      <c r="P58" s="7"/>
      <c r="Q58" s="8">
        <f>SUM(Q8:Q57)</f>
        <v>2346330978067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06C2-32ED-44D4-BECD-D67692F0B71B}">
  <dimension ref="A2:Y11"/>
  <sheetViews>
    <sheetView rightToLeft="1" topLeftCell="B1" workbookViewId="0">
      <selection activeCell="S16" sqref="S16"/>
    </sheetView>
  </sheetViews>
  <sheetFormatPr defaultRowHeight="18.75" x14ac:dyDescent="0.25"/>
  <cols>
    <col min="1" max="1" width="37.42578125" style="6" bestFit="1" customWidth="1"/>
    <col min="2" max="2" width="1" style="6" customWidth="1"/>
    <col min="3" max="3" width="21" style="6" customWidth="1"/>
    <col min="4" max="4" width="1" style="6" customWidth="1"/>
    <col min="5" max="5" width="23" style="6" customWidth="1"/>
    <col min="6" max="6" width="1" style="6" customWidth="1"/>
    <col min="7" max="7" width="26" style="6" customWidth="1"/>
    <col min="8" max="8" width="1" style="6" customWidth="1"/>
    <col min="9" max="9" width="11" style="6" customWidth="1"/>
    <col min="10" max="10" width="1" style="6" customWidth="1"/>
    <col min="11" max="11" width="22" style="6" customWidth="1"/>
    <col min="12" max="12" width="1" style="6" customWidth="1"/>
    <col min="13" max="13" width="11" style="6" customWidth="1"/>
    <col min="14" max="14" width="1" style="6" customWidth="1"/>
    <col min="15" max="15" width="22" style="6" customWidth="1"/>
    <col min="16" max="16" width="1" style="6" customWidth="1"/>
    <col min="17" max="17" width="21" style="6" customWidth="1"/>
    <col min="18" max="18" width="1" style="6" customWidth="1"/>
    <col min="19" max="19" width="16" style="6" customWidth="1"/>
    <col min="20" max="20" width="1" style="6" customWidth="1"/>
    <col min="21" max="21" width="23" style="6" customWidth="1"/>
    <col min="22" max="22" width="1" style="6" customWidth="1"/>
    <col min="23" max="23" width="26" style="6" customWidth="1"/>
    <col min="24" max="24" width="1" style="6" customWidth="1"/>
    <col min="25" max="25" width="32" style="6" customWidth="1"/>
    <col min="26" max="26" width="1" style="6" customWidth="1"/>
    <col min="27" max="27" width="9.140625" style="6" customWidth="1"/>
    <col min="28" max="16384" width="9.140625" style="6"/>
  </cols>
  <sheetData>
    <row r="2" spans="1:25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6" spans="1:25" ht="27" thickBot="1" x14ac:dyDescent="0.3">
      <c r="A6" s="27" t="s">
        <v>3</v>
      </c>
      <c r="C6" s="27" t="s">
        <v>4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ht="27" thickBot="1" x14ac:dyDescent="0.3">
      <c r="A7" s="27" t="s">
        <v>3</v>
      </c>
      <c r="C7" s="27" t="s">
        <v>7</v>
      </c>
      <c r="E7" s="27" t="s">
        <v>8</v>
      </c>
      <c r="G7" s="27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ht="27" thickBot="1" x14ac:dyDescent="0.3">
      <c r="A8" s="27" t="s">
        <v>3</v>
      </c>
      <c r="C8" s="27" t="s">
        <v>7</v>
      </c>
      <c r="E8" s="27" t="s">
        <v>8</v>
      </c>
      <c r="G8" s="27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ht="21" x14ac:dyDescent="0.25">
      <c r="A9" s="7" t="s">
        <v>17</v>
      </c>
      <c r="C9" s="6">
        <v>108790819</v>
      </c>
      <c r="E9" s="6">
        <v>1398095057766</v>
      </c>
      <c r="G9" s="6">
        <v>1506208889055</v>
      </c>
      <c r="I9" s="6">
        <v>0</v>
      </c>
      <c r="K9" s="6">
        <v>0</v>
      </c>
      <c r="M9" s="6">
        <v>0</v>
      </c>
      <c r="O9" s="6">
        <v>0</v>
      </c>
      <c r="Q9" s="6">
        <v>108790819</v>
      </c>
      <c r="S9" s="6">
        <v>14160</v>
      </c>
      <c r="U9" s="6">
        <v>1398095057766</v>
      </c>
      <c r="W9" s="6">
        <v>1540477997040</v>
      </c>
      <c r="Y9" s="11">
        <v>5.7034275889419903E-3</v>
      </c>
    </row>
    <row r="10" spans="1:25" ht="21.75" thickBot="1" x14ac:dyDescent="0.3">
      <c r="A10" s="7" t="s">
        <v>18</v>
      </c>
      <c r="C10" s="6">
        <v>1666431</v>
      </c>
      <c r="E10" s="6">
        <v>200065086578</v>
      </c>
      <c r="G10" s="6">
        <v>337780778626.70502</v>
      </c>
      <c r="I10" s="6">
        <v>0</v>
      </c>
      <c r="K10" s="6">
        <v>0</v>
      </c>
      <c r="M10" s="6">
        <v>0</v>
      </c>
      <c r="O10" s="6">
        <v>0</v>
      </c>
      <c r="Q10" s="6">
        <v>1666431</v>
      </c>
      <c r="S10" s="6">
        <v>215860</v>
      </c>
      <c r="U10" s="6">
        <v>200065086578</v>
      </c>
      <c r="W10" s="6">
        <v>357674408519.63</v>
      </c>
      <c r="Y10" s="11">
        <v>1.3242448729090131E-3</v>
      </c>
    </row>
    <row r="11" spans="1:25" ht="21.75" thickBot="1" x14ac:dyDescent="0.3">
      <c r="A11" s="7" t="s">
        <v>22</v>
      </c>
      <c r="C11" s="6" t="s">
        <v>22</v>
      </c>
      <c r="E11" s="8">
        <f>SUM(E9:E10)</f>
        <v>1598160144344</v>
      </c>
      <c r="F11" s="7"/>
      <c r="G11" s="8">
        <f>SUM(G9:G10)</f>
        <v>1843989667681.7051</v>
      </c>
      <c r="I11" s="6" t="s">
        <v>22</v>
      </c>
      <c r="K11" s="8">
        <f>SUM(K9:K10)</f>
        <v>0</v>
      </c>
      <c r="L11" s="7"/>
      <c r="M11" s="7" t="s">
        <v>22</v>
      </c>
      <c r="N11" s="7"/>
      <c r="O11" s="8">
        <f>SUM(O9:O10)</f>
        <v>0</v>
      </c>
      <c r="Q11" s="6" t="s">
        <v>22</v>
      </c>
      <c r="S11" s="6" t="s">
        <v>22</v>
      </c>
      <c r="U11" s="8">
        <f>SUM(U9:U10)</f>
        <v>1598160144344</v>
      </c>
      <c r="V11" s="7"/>
      <c r="W11" s="8">
        <f>SUM(W9:W10)</f>
        <v>1898152405559.6299</v>
      </c>
      <c r="Y11" s="24">
        <f>SUM(Y9:Y10)</f>
        <v>7.0276724618510032E-3</v>
      </c>
    </row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E21" sqref="E21"/>
    </sheetView>
  </sheetViews>
  <sheetFormatPr defaultRowHeight="18.75" x14ac:dyDescent="0.25"/>
  <cols>
    <col min="1" max="1" width="31.28515625" style="6" customWidth="1"/>
    <col min="2" max="2" width="1" style="6" customWidth="1"/>
    <col min="3" max="3" width="21" style="6" customWidth="1"/>
    <col min="4" max="4" width="1" style="6" customWidth="1"/>
    <col min="5" max="5" width="15" style="6" customWidth="1"/>
    <col min="6" max="6" width="1" style="6" customWidth="1"/>
    <col min="7" max="7" width="20" style="6" customWidth="1"/>
    <col min="8" max="8" width="1" style="6" customWidth="1"/>
    <col min="9" max="9" width="27" style="6" customWidth="1"/>
    <col min="10" max="10" width="1" style="6" customWidth="1"/>
    <col min="11" max="11" width="21" style="6" customWidth="1"/>
    <col min="12" max="12" width="1" style="6" customWidth="1"/>
    <col min="13" max="13" width="15" style="6" customWidth="1"/>
    <col min="14" max="14" width="1" style="6" customWidth="1"/>
    <col min="15" max="15" width="20" style="6" customWidth="1"/>
    <col min="16" max="16" width="1" style="6" customWidth="1"/>
    <col min="17" max="17" width="27" style="6" customWidth="1"/>
    <col min="18" max="18" width="1" style="6" customWidth="1"/>
    <col min="19" max="19" width="9.140625" style="6" customWidth="1"/>
    <col min="20" max="16384" width="9.140625" style="6"/>
  </cols>
  <sheetData>
    <row r="2" spans="1:1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</row>
    <row r="4" spans="1:1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6.25" x14ac:dyDescent="0.25">
      <c r="A6" s="27" t="s">
        <v>3</v>
      </c>
      <c r="C6" s="27" t="s">
        <v>4</v>
      </c>
      <c r="D6" s="27" t="s">
        <v>4</v>
      </c>
      <c r="E6" s="27" t="s">
        <v>4</v>
      </c>
      <c r="F6" s="27" t="s">
        <v>4</v>
      </c>
      <c r="G6" s="27" t="s">
        <v>4</v>
      </c>
      <c r="H6" s="27" t="s">
        <v>4</v>
      </c>
      <c r="I6" s="27" t="s">
        <v>4</v>
      </c>
      <c r="K6" s="27" t="s">
        <v>6</v>
      </c>
      <c r="L6" s="27" t="s">
        <v>6</v>
      </c>
      <c r="M6" s="27" t="s">
        <v>6</v>
      </c>
      <c r="N6" s="27" t="s">
        <v>6</v>
      </c>
      <c r="O6" s="27" t="s">
        <v>6</v>
      </c>
      <c r="P6" s="27" t="s">
        <v>6</v>
      </c>
      <c r="Q6" s="27" t="s">
        <v>6</v>
      </c>
    </row>
    <row r="7" spans="1:17" ht="26.25" x14ac:dyDescent="0.25">
      <c r="A7" s="27" t="s">
        <v>3</v>
      </c>
      <c r="C7" s="27" t="s">
        <v>23</v>
      </c>
      <c r="E7" s="27" t="s">
        <v>24</v>
      </c>
      <c r="G7" s="27" t="s">
        <v>25</v>
      </c>
      <c r="I7" s="27" t="s">
        <v>26</v>
      </c>
      <c r="K7" s="27" t="s">
        <v>23</v>
      </c>
      <c r="M7" s="27" t="s">
        <v>24</v>
      </c>
      <c r="O7" s="27" t="s">
        <v>25</v>
      </c>
      <c r="Q7" s="27" t="s">
        <v>26</v>
      </c>
    </row>
    <row r="8" spans="1:17" ht="21" x14ac:dyDescent="0.25">
      <c r="A8" s="7" t="s">
        <v>27</v>
      </c>
      <c r="C8" s="6">
        <v>27000000</v>
      </c>
      <c r="E8" s="6">
        <v>6133</v>
      </c>
      <c r="G8" s="6" t="s">
        <v>28</v>
      </c>
      <c r="I8" s="23">
        <v>0.38233232493369601</v>
      </c>
      <c r="K8" s="6">
        <v>27000000</v>
      </c>
      <c r="M8" s="6">
        <v>6133</v>
      </c>
      <c r="O8" s="6" t="s">
        <v>28</v>
      </c>
      <c r="Q8" s="23">
        <v>0.38233232493369601</v>
      </c>
    </row>
    <row r="9" spans="1:17" ht="21" x14ac:dyDescent="0.25">
      <c r="A9" s="7" t="s">
        <v>29</v>
      </c>
      <c r="C9" s="6">
        <v>494909484</v>
      </c>
      <c r="E9" s="6">
        <v>7115</v>
      </c>
      <c r="G9" s="6" t="s">
        <v>30</v>
      </c>
      <c r="I9" s="23">
        <v>0.29991300086192801</v>
      </c>
      <c r="K9" s="6">
        <v>494909484</v>
      </c>
      <c r="M9" s="6">
        <v>7115</v>
      </c>
      <c r="O9" s="6" t="s">
        <v>30</v>
      </c>
      <c r="Q9" s="23">
        <v>0.29991300086192801</v>
      </c>
    </row>
    <row r="10" spans="1:17" ht="21" x14ac:dyDescent="0.25">
      <c r="A10" s="7" t="s">
        <v>31</v>
      </c>
      <c r="C10" s="6">
        <v>540123452</v>
      </c>
      <c r="E10" s="6">
        <v>4453</v>
      </c>
      <c r="G10" s="6" t="s">
        <v>32</v>
      </c>
      <c r="I10" s="23">
        <v>0.29790600752136798</v>
      </c>
      <c r="K10" s="6">
        <v>540123452</v>
      </c>
      <c r="M10" s="6">
        <v>4453</v>
      </c>
      <c r="O10" s="6" t="s">
        <v>32</v>
      </c>
      <c r="Q10" s="23">
        <v>0.29790600752136798</v>
      </c>
    </row>
    <row r="11" spans="1:17" ht="21" x14ac:dyDescent="0.25">
      <c r="A11" s="7" t="s">
        <v>33</v>
      </c>
      <c r="C11" s="6">
        <v>19342254481</v>
      </c>
      <c r="E11" s="6">
        <v>470</v>
      </c>
      <c r="G11" s="6" t="s">
        <v>34</v>
      </c>
      <c r="I11" s="23">
        <v>0.29797259457009301</v>
      </c>
      <c r="K11" s="6">
        <v>19342254481</v>
      </c>
      <c r="M11" s="6">
        <v>470</v>
      </c>
      <c r="O11" s="6" t="s">
        <v>34</v>
      </c>
      <c r="Q11" s="23">
        <v>0.29797259457009301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3"/>
  <sheetViews>
    <sheetView rightToLeft="1" topLeftCell="A37" zoomScale="85" zoomScaleNormal="85" workbookViewId="0">
      <selection activeCell="Y53" sqref="Y53"/>
    </sheetView>
  </sheetViews>
  <sheetFormatPr defaultRowHeight="18.75" x14ac:dyDescent="0.25"/>
  <cols>
    <col min="1" max="1" width="33.42578125" style="6" bestFit="1" customWidth="1"/>
    <col min="2" max="2" width="1" style="6" customWidth="1"/>
    <col min="3" max="3" width="18" style="6" customWidth="1"/>
    <col min="4" max="4" width="1" style="6" customWidth="1"/>
    <col min="5" max="5" width="24" style="6" customWidth="1"/>
    <col min="6" max="6" width="1" style="6" customWidth="1"/>
    <col min="7" max="7" width="24" style="6" customWidth="1"/>
    <col min="8" max="8" width="1" style="6" customWidth="1"/>
    <col min="9" max="9" width="17" style="6" customWidth="1"/>
    <col min="10" max="10" width="1" style="6" customWidth="1"/>
    <col min="11" max="11" width="23" style="6" customWidth="1"/>
    <col min="12" max="12" width="1" style="6" customWidth="1"/>
    <col min="13" max="13" width="16" style="6" customWidth="1"/>
    <col min="14" max="14" width="1" style="6" customWidth="1"/>
    <col min="15" max="15" width="24" style="6" customWidth="1"/>
    <col min="16" max="16" width="1" style="6" customWidth="1"/>
    <col min="17" max="17" width="18" style="6" customWidth="1"/>
    <col min="18" max="18" width="1" style="6" customWidth="1"/>
    <col min="19" max="19" width="23" style="6" customWidth="1"/>
    <col min="20" max="20" width="1" style="6" customWidth="1"/>
    <col min="21" max="21" width="24" style="6" customWidth="1"/>
    <col min="22" max="22" width="1" style="6" customWidth="1"/>
    <col min="23" max="23" width="24" style="6" customWidth="1"/>
    <col min="24" max="24" width="1" style="6" customWidth="1"/>
    <col min="25" max="25" width="32" style="6" customWidth="1"/>
    <col min="26" max="26" width="1" style="6" customWidth="1"/>
    <col min="27" max="27" width="9.140625" style="6" customWidth="1"/>
    <col min="28" max="16384" width="9.140625" style="6"/>
  </cols>
  <sheetData>
    <row r="2" spans="1:25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6" spans="1:25" ht="27" thickBot="1" x14ac:dyDescent="0.3">
      <c r="A6" s="9" t="s">
        <v>35</v>
      </c>
      <c r="C6" s="27" t="s">
        <v>4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ht="27" thickBot="1" x14ac:dyDescent="0.3">
      <c r="A7" s="27" t="s">
        <v>36</v>
      </c>
      <c r="C7" s="27" t="s">
        <v>7</v>
      </c>
      <c r="E7" s="27" t="s">
        <v>8</v>
      </c>
      <c r="G7" s="27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7" t="s">
        <v>7</v>
      </c>
      <c r="S7" s="27" t="s">
        <v>37</v>
      </c>
      <c r="U7" s="27" t="s">
        <v>8</v>
      </c>
      <c r="W7" s="27" t="s">
        <v>9</v>
      </c>
      <c r="Y7" s="27" t="s">
        <v>13</v>
      </c>
    </row>
    <row r="8" spans="1:25" ht="27" thickBot="1" x14ac:dyDescent="0.3">
      <c r="A8" s="27" t="s">
        <v>36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37</v>
      </c>
      <c r="U8" s="27" t="s">
        <v>8</v>
      </c>
      <c r="W8" s="27" t="s">
        <v>9</v>
      </c>
      <c r="Y8" s="27" t="s">
        <v>13</v>
      </c>
    </row>
    <row r="9" spans="1:25" ht="21" x14ac:dyDescent="0.25">
      <c r="A9" s="7" t="s">
        <v>38</v>
      </c>
      <c r="C9" s="6">
        <v>3207600</v>
      </c>
      <c r="E9" s="6">
        <v>4947864134400</v>
      </c>
      <c r="G9" s="6">
        <v>5531511135808</v>
      </c>
      <c r="I9" s="6">
        <v>0</v>
      </c>
      <c r="K9" s="6">
        <v>0</v>
      </c>
      <c r="M9" s="6">
        <v>0</v>
      </c>
      <c r="O9" s="6">
        <v>0</v>
      </c>
      <c r="Q9" s="6">
        <v>3207600</v>
      </c>
      <c r="S9" s="6">
        <v>1767000</v>
      </c>
      <c r="U9" s="6">
        <v>4947864134400</v>
      </c>
      <c r="W9" s="6">
        <v>5663720023830</v>
      </c>
      <c r="Y9" s="11">
        <v>2.096921676390321E-2</v>
      </c>
    </row>
    <row r="10" spans="1:25" ht="21" x14ac:dyDescent="0.25">
      <c r="A10" s="7" t="s">
        <v>39</v>
      </c>
      <c r="C10" s="6">
        <v>1129130</v>
      </c>
      <c r="E10" s="6">
        <v>2000146594543</v>
      </c>
      <c r="G10" s="6">
        <v>2173325121903</v>
      </c>
      <c r="I10" s="6">
        <v>0</v>
      </c>
      <c r="K10" s="6">
        <v>0</v>
      </c>
      <c r="M10" s="6">
        <v>0</v>
      </c>
      <c r="O10" s="6">
        <v>0</v>
      </c>
      <c r="Q10" s="6">
        <v>1129130</v>
      </c>
      <c r="S10" s="6">
        <v>1962431</v>
      </c>
      <c r="U10" s="6">
        <v>2000146594543</v>
      </c>
      <c r="W10" s="6">
        <v>2215671494517</v>
      </c>
      <c r="Y10" s="11">
        <v>8.2032472739904123E-3</v>
      </c>
    </row>
    <row r="11" spans="1:25" ht="21" x14ac:dyDescent="0.25">
      <c r="A11" s="7" t="s">
        <v>40</v>
      </c>
      <c r="C11" s="6">
        <v>4360</v>
      </c>
      <c r="E11" s="6">
        <v>15008401205</v>
      </c>
      <c r="G11" s="6">
        <v>20091099991</v>
      </c>
      <c r="I11" s="6">
        <v>0</v>
      </c>
      <c r="K11" s="6">
        <v>0</v>
      </c>
      <c r="M11" s="6">
        <v>4360</v>
      </c>
      <c r="O11" s="6">
        <v>20171675160</v>
      </c>
      <c r="Q11" s="6">
        <v>0</v>
      </c>
      <c r="S11" s="6">
        <v>0</v>
      </c>
      <c r="U11" s="6">
        <v>0</v>
      </c>
      <c r="W11" s="6">
        <v>0</v>
      </c>
      <c r="Y11" s="11">
        <v>0</v>
      </c>
    </row>
    <row r="12" spans="1:25" ht="21" x14ac:dyDescent="0.25">
      <c r="A12" s="7" t="s">
        <v>42</v>
      </c>
      <c r="C12" s="6">
        <v>460251</v>
      </c>
      <c r="E12" s="6">
        <v>1979976789450</v>
      </c>
      <c r="G12" s="6">
        <v>2169318832155</v>
      </c>
      <c r="I12" s="6">
        <v>0</v>
      </c>
      <c r="K12" s="6">
        <v>0</v>
      </c>
      <c r="M12" s="6">
        <v>0</v>
      </c>
      <c r="O12" s="6">
        <v>0</v>
      </c>
      <c r="Q12" s="6">
        <v>460251</v>
      </c>
      <c r="S12" s="6">
        <v>4804431</v>
      </c>
      <c r="U12" s="6">
        <v>1979976789450</v>
      </c>
      <c r="W12" s="6">
        <v>2211244570206</v>
      </c>
      <c r="Y12" s="11">
        <v>8.186857139046563E-3</v>
      </c>
    </row>
    <row r="13" spans="1:25" ht="21" x14ac:dyDescent="0.25">
      <c r="A13" s="7" t="s">
        <v>43</v>
      </c>
      <c r="C13" s="6">
        <v>362205</v>
      </c>
      <c r="E13" s="6">
        <v>1349985121650</v>
      </c>
      <c r="G13" s="6">
        <v>1744801980497</v>
      </c>
      <c r="I13" s="6">
        <v>0</v>
      </c>
      <c r="K13" s="6">
        <v>0</v>
      </c>
      <c r="M13" s="6">
        <v>0</v>
      </c>
      <c r="O13" s="6">
        <v>0</v>
      </c>
      <c r="Q13" s="6">
        <v>362205</v>
      </c>
      <c r="S13" s="6">
        <v>4901091</v>
      </c>
      <c r="U13" s="6">
        <v>1349985121650</v>
      </c>
      <c r="W13" s="6">
        <v>1773912645897</v>
      </c>
      <c r="Y13" s="11">
        <v>6.5676902522609189E-3</v>
      </c>
    </row>
    <row r="14" spans="1:25" ht="21" x14ac:dyDescent="0.25">
      <c r="A14" s="7" t="s">
        <v>44</v>
      </c>
      <c r="C14" s="6">
        <v>252190</v>
      </c>
      <c r="E14" s="6">
        <v>735998861700</v>
      </c>
      <c r="G14" s="6">
        <v>792446097967</v>
      </c>
      <c r="I14" s="6">
        <v>0</v>
      </c>
      <c r="K14" s="6">
        <v>0</v>
      </c>
      <c r="M14" s="6">
        <v>0</v>
      </c>
      <c r="O14" s="6">
        <v>0</v>
      </c>
      <c r="Q14" s="6">
        <v>252190</v>
      </c>
      <c r="S14" s="6">
        <v>3236437</v>
      </c>
      <c r="U14" s="6">
        <v>735998861700</v>
      </c>
      <c r="W14" s="6">
        <v>815605304170</v>
      </c>
      <c r="Y14" s="11">
        <v>3.0196768810907037E-3</v>
      </c>
    </row>
    <row r="15" spans="1:25" ht="21" x14ac:dyDescent="0.25">
      <c r="A15" s="7" t="s">
        <v>45</v>
      </c>
      <c r="C15" s="6">
        <v>963700</v>
      </c>
      <c r="E15" s="6">
        <v>3999707714200</v>
      </c>
      <c r="G15" s="6">
        <v>4347705803815</v>
      </c>
      <c r="I15" s="6">
        <v>0</v>
      </c>
      <c r="K15" s="6">
        <v>0</v>
      </c>
      <c r="M15" s="6">
        <v>0</v>
      </c>
      <c r="O15" s="6">
        <v>0</v>
      </c>
      <c r="Q15" s="6">
        <v>963700</v>
      </c>
      <c r="S15" s="6">
        <v>4620000</v>
      </c>
      <c r="U15" s="6">
        <v>3999707714200</v>
      </c>
      <c r="W15" s="6">
        <v>4449066086850</v>
      </c>
      <c r="Y15" s="11">
        <v>1.6472112106452622E-2</v>
      </c>
    </row>
    <row r="16" spans="1:25" ht="21" x14ac:dyDescent="0.25">
      <c r="A16" s="7" t="s">
        <v>46</v>
      </c>
      <c r="C16" s="6">
        <v>84110</v>
      </c>
      <c r="E16" s="6">
        <v>222997478600</v>
      </c>
      <c r="G16" s="6">
        <v>264261346959</v>
      </c>
      <c r="I16" s="6">
        <v>0</v>
      </c>
      <c r="K16" s="6">
        <v>0</v>
      </c>
      <c r="M16" s="6">
        <v>0</v>
      </c>
      <c r="O16" s="6">
        <v>0</v>
      </c>
      <c r="Q16" s="6">
        <v>84110</v>
      </c>
      <c r="S16" s="6">
        <v>3204764</v>
      </c>
      <c r="U16" s="6">
        <v>222997478600</v>
      </c>
      <c r="W16" s="6">
        <v>269357346118</v>
      </c>
      <c r="Y16" s="11">
        <v>9.9726196809398989E-4</v>
      </c>
    </row>
    <row r="17" spans="1:25" ht="21" x14ac:dyDescent="0.25">
      <c r="A17" s="7" t="s">
        <v>47</v>
      </c>
      <c r="C17" s="6">
        <v>1440000</v>
      </c>
      <c r="E17" s="6">
        <v>1440000000000</v>
      </c>
      <c r="G17" s="6">
        <v>1439890200000</v>
      </c>
      <c r="I17" s="6">
        <v>0</v>
      </c>
      <c r="K17" s="6">
        <v>0</v>
      </c>
      <c r="M17" s="6">
        <v>0</v>
      </c>
      <c r="O17" s="6">
        <v>0</v>
      </c>
      <c r="Q17" s="6">
        <v>1440000</v>
      </c>
      <c r="S17" s="6">
        <v>1000000</v>
      </c>
      <c r="U17" s="6">
        <v>1440000000000</v>
      </c>
      <c r="W17" s="6">
        <v>1439890200000</v>
      </c>
      <c r="Y17" s="11">
        <v>5.3310138200655909E-3</v>
      </c>
    </row>
    <row r="18" spans="1:25" ht="21" x14ac:dyDescent="0.25">
      <c r="A18" s="7" t="s">
        <v>48</v>
      </c>
      <c r="C18" s="6">
        <v>100000</v>
      </c>
      <c r="E18" s="6">
        <v>87311757010</v>
      </c>
      <c r="G18" s="6">
        <v>95578111613</v>
      </c>
      <c r="I18" s="6">
        <v>0</v>
      </c>
      <c r="K18" s="6">
        <v>0</v>
      </c>
      <c r="M18" s="6">
        <v>0</v>
      </c>
      <c r="O18" s="6">
        <v>0</v>
      </c>
      <c r="Q18" s="6">
        <v>100000</v>
      </c>
      <c r="S18" s="6">
        <v>964098</v>
      </c>
      <c r="U18" s="6">
        <v>87311757010</v>
      </c>
      <c r="W18" s="6">
        <v>96402448752</v>
      </c>
      <c r="Y18" s="11">
        <v>3.5691803901788957E-4</v>
      </c>
    </row>
    <row r="19" spans="1:25" ht="21" x14ac:dyDescent="0.25">
      <c r="A19" s="7" t="s">
        <v>49</v>
      </c>
      <c r="C19" s="6">
        <v>46184</v>
      </c>
      <c r="E19" s="6">
        <v>26340592963</v>
      </c>
      <c r="G19" s="6">
        <v>32164241449</v>
      </c>
      <c r="I19" s="6">
        <v>0</v>
      </c>
      <c r="K19" s="6">
        <v>0</v>
      </c>
      <c r="M19" s="6">
        <v>0</v>
      </c>
      <c r="O19" s="6">
        <v>0</v>
      </c>
      <c r="Q19" s="6">
        <v>46184</v>
      </c>
      <c r="S19" s="6">
        <v>709510</v>
      </c>
      <c r="U19" s="6">
        <v>26340592963</v>
      </c>
      <c r="W19" s="6">
        <v>32765511279</v>
      </c>
      <c r="Y19" s="11">
        <v>1.2131021757760695E-4</v>
      </c>
    </row>
    <row r="20" spans="1:25" ht="21" x14ac:dyDescent="0.25">
      <c r="A20" s="7" t="s">
        <v>50</v>
      </c>
      <c r="C20" s="6">
        <v>73594</v>
      </c>
      <c r="E20" s="6">
        <v>40178911377</v>
      </c>
      <c r="G20" s="6">
        <v>49212234780</v>
      </c>
      <c r="I20" s="6">
        <v>0</v>
      </c>
      <c r="K20" s="6">
        <v>0</v>
      </c>
      <c r="M20" s="6">
        <v>0</v>
      </c>
      <c r="O20" s="6">
        <v>0</v>
      </c>
      <c r="Q20" s="6">
        <v>73594</v>
      </c>
      <c r="S20" s="6">
        <v>677350</v>
      </c>
      <c r="U20" s="6">
        <v>40178911377</v>
      </c>
      <c r="W20" s="6">
        <v>49845094921</v>
      </c>
      <c r="Y20" s="11">
        <v>1.8454524510711455E-4</v>
      </c>
    </row>
    <row r="21" spans="1:25" ht="21" x14ac:dyDescent="0.25">
      <c r="A21" s="7" t="s">
        <v>51</v>
      </c>
      <c r="C21" s="6">
        <v>339795</v>
      </c>
      <c r="E21" s="6">
        <v>180862074280</v>
      </c>
      <c r="G21" s="6">
        <v>219032144275</v>
      </c>
      <c r="I21" s="6">
        <v>0</v>
      </c>
      <c r="K21" s="6">
        <v>0</v>
      </c>
      <c r="M21" s="6">
        <v>0</v>
      </c>
      <c r="O21" s="6">
        <v>0</v>
      </c>
      <c r="Q21" s="6">
        <v>339795</v>
      </c>
      <c r="S21" s="6">
        <v>657030</v>
      </c>
      <c r="U21" s="6">
        <v>180862074280</v>
      </c>
      <c r="W21" s="6">
        <v>223238485617</v>
      </c>
      <c r="Y21" s="11">
        <v>8.2651264102967059E-4</v>
      </c>
    </row>
    <row r="22" spans="1:25" ht="21" x14ac:dyDescent="0.25">
      <c r="A22" s="7" t="s">
        <v>52</v>
      </c>
      <c r="C22" s="6">
        <v>121200</v>
      </c>
      <c r="E22" s="6">
        <v>81952746365</v>
      </c>
      <c r="G22" s="6">
        <v>119275944515</v>
      </c>
      <c r="I22" s="6">
        <v>0</v>
      </c>
      <c r="K22" s="6">
        <v>0</v>
      </c>
      <c r="M22" s="6">
        <v>121200</v>
      </c>
      <c r="O22" s="6">
        <v>121200000000</v>
      </c>
      <c r="Q22" s="6">
        <v>0</v>
      </c>
      <c r="S22" s="6">
        <v>0</v>
      </c>
      <c r="U22" s="6">
        <v>0</v>
      </c>
      <c r="W22" s="6">
        <v>0</v>
      </c>
      <c r="Y22" s="11">
        <v>0</v>
      </c>
    </row>
    <row r="23" spans="1:25" ht="21" x14ac:dyDescent="0.25">
      <c r="A23" s="7" t="s">
        <v>53</v>
      </c>
      <c r="C23" s="6">
        <v>305135</v>
      </c>
      <c r="E23" s="6">
        <v>201537934978</v>
      </c>
      <c r="G23" s="6">
        <v>274347317371</v>
      </c>
      <c r="I23" s="6">
        <v>0</v>
      </c>
      <c r="K23" s="6">
        <v>0</v>
      </c>
      <c r="M23" s="6">
        <v>0</v>
      </c>
      <c r="O23" s="6">
        <v>0</v>
      </c>
      <c r="Q23" s="6">
        <v>305135</v>
      </c>
      <c r="S23" s="6">
        <v>921500</v>
      </c>
      <c r="U23" s="6">
        <v>201537934978</v>
      </c>
      <c r="W23" s="6">
        <v>281160462379</v>
      </c>
      <c r="Y23" s="11">
        <v>1.0409615334547597E-3</v>
      </c>
    </row>
    <row r="24" spans="1:25" ht="21" x14ac:dyDescent="0.25">
      <c r="A24" s="7" t="s">
        <v>54</v>
      </c>
      <c r="C24" s="6">
        <v>201535</v>
      </c>
      <c r="E24" s="6">
        <v>117862644132</v>
      </c>
      <c r="G24" s="6">
        <v>168571172967</v>
      </c>
      <c r="I24" s="6">
        <v>0</v>
      </c>
      <c r="K24" s="6">
        <v>0</v>
      </c>
      <c r="M24" s="6">
        <v>0</v>
      </c>
      <c r="O24" s="6">
        <v>0</v>
      </c>
      <c r="Q24" s="6">
        <v>201535</v>
      </c>
      <c r="S24" s="6">
        <v>853500</v>
      </c>
      <c r="U24" s="6">
        <v>117862644132</v>
      </c>
      <c r="W24" s="6">
        <v>171997006728</v>
      </c>
      <c r="Y24" s="11">
        <v>6.3679745849848997E-4</v>
      </c>
    </row>
    <row r="25" spans="1:25" ht="21" x14ac:dyDescent="0.25">
      <c r="A25" s="7" t="s">
        <v>55</v>
      </c>
      <c r="C25" s="6">
        <v>52417</v>
      </c>
      <c r="E25" s="6">
        <v>27446922399</v>
      </c>
      <c r="G25" s="6">
        <v>33279112254</v>
      </c>
      <c r="I25" s="6">
        <v>0</v>
      </c>
      <c r="K25" s="6">
        <v>0</v>
      </c>
      <c r="M25" s="6">
        <v>0</v>
      </c>
      <c r="O25" s="6">
        <v>0</v>
      </c>
      <c r="Q25" s="6">
        <v>52417</v>
      </c>
      <c r="S25" s="6">
        <v>647600</v>
      </c>
      <c r="U25" s="6">
        <v>27446922399</v>
      </c>
      <c r="W25" s="6">
        <v>33942660874</v>
      </c>
      <c r="Y25" s="11">
        <v>1.2566846708804156E-4</v>
      </c>
    </row>
    <row r="26" spans="1:25" ht="21" x14ac:dyDescent="0.25">
      <c r="A26" s="7" t="s">
        <v>56</v>
      </c>
      <c r="C26" s="6">
        <v>741800</v>
      </c>
      <c r="E26" s="6">
        <v>394707521010</v>
      </c>
      <c r="G26" s="6">
        <v>567522739091</v>
      </c>
      <c r="I26" s="6">
        <v>0</v>
      </c>
      <c r="K26" s="6">
        <v>0</v>
      </c>
      <c r="M26" s="6">
        <v>0</v>
      </c>
      <c r="O26" s="6">
        <v>0</v>
      </c>
      <c r="Q26" s="6">
        <v>741800</v>
      </c>
      <c r="S26" s="6">
        <v>784310</v>
      </c>
      <c r="U26" s="6">
        <v>394707521010</v>
      </c>
      <c r="W26" s="6">
        <v>581756795661</v>
      </c>
      <c r="Y26" s="11">
        <v>2.1538819540447354E-3</v>
      </c>
    </row>
    <row r="27" spans="1:25" ht="21" x14ac:dyDescent="0.25">
      <c r="A27" s="7" t="s">
        <v>57</v>
      </c>
      <c r="C27" s="6">
        <v>1010965</v>
      </c>
      <c r="E27" s="6">
        <v>472758218038</v>
      </c>
      <c r="G27" s="6">
        <v>669005621431</v>
      </c>
      <c r="I27" s="6">
        <v>0</v>
      </c>
      <c r="K27" s="6">
        <v>0</v>
      </c>
      <c r="M27" s="6">
        <v>0</v>
      </c>
      <c r="O27" s="6">
        <v>0</v>
      </c>
      <c r="Q27" s="6">
        <v>1010965</v>
      </c>
      <c r="S27" s="6">
        <v>674500</v>
      </c>
      <c r="U27" s="6">
        <v>472758218038</v>
      </c>
      <c r="W27" s="6">
        <v>681843897938</v>
      </c>
      <c r="Y27" s="11">
        <v>2.5244419630294519E-3</v>
      </c>
    </row>
    <row r="28" spans="1:25" ht="21" x14ac:dyDescent="0.25">
      <c r="A28" s="7" t="s">
        <v>58</v>
      </c>
      <c r="C28" s="6">
        <v>1980436</v>
      </c>
      <c r="E28" s="6">
        <v>1355598167093</v>
      </c>
      <c r="G28" s="6">
        <v>1769582668632</v>
      </c>
      <c r="I28" s="6">
        <v>0</v>
      </c>
      <c r="K28" s="6">
        <v>0</v>
      </c>
      <c r="M28" s="6">
        <v>0</v>
      </c>
      <c r="O28" s="6">
        <v>0</v>
      </c>
      <c r="Q28" s="6">
        <v>1980436</v>
      </c>
      <c r="S28" s="6">
        <v>914270</v>
      </c>
      <c r="U28" s="6">
        <v>1355598167093</v>
      </c>
      <c r="W28" s="6">
        <v>1810515159411</v>
      </c>
      <c r="Y28" s="11">
        <v>6.7032064918966022E-3</v>
      </c>
    </row>
    <row r="29" spans="1:25" ht="21" x14ac:dyDescent="0.25">
      <c r="A29" s="7" t="s">
        <v>59</v>
      </c>
      <c r="C29" s="6">
        <v>190500</v>
      </c>
      <c r="E29" s="6">
        <v>115113591793</v>
      </c>
      <c r="G29" s="6">
        <v>166160479297</v>
      </c>
      <c r="I29" s="6">
        <v>0</v>
      </c>
      <c r="K29" s="6">
        <v>0</v>
      </c>
      <c r="M29" s="6">
        <v>0</v>
      </c>
      <c r="O29" s="6">
        <v>0</v>
      </c>
      <c r="Q29" s="6">
        <v>190500</v>
      </c>
      <c r="S29" s="6">
        <v>893860</v>
      </c>
      <c r="U29" s="6">
        <v>115113591793</v>
      </c>
      <c r="W29" s="6">
        <v>170267346124</v>
      </c>
      <c r="Y29" s="11">
        <v>6.3039360591032249E-4</v>
      </c>
    </row>
    <row r="30" spans="1:25" ht="21" x14ac:dyDescent="0.25">
      <c r="A30" s="7" t="s">
        <v>60</v>
      </c>
      <c r="C30" s="6">
        <v>1388948</v>
      </c>
      <c r="E30" s="6">
        <v>977669270119</v>
      </c>
      <c r="G30" s="6">
        <v>1307136512400</v>
      </c>
      <c r="I30" s="6">
        <v>0</v>
      </c>
      <c r="K30" s="6">
        <v>0</v>
      </c>
      <c r="M30" s="6">
        <v>0</v>
      </c>
      <c r="O30" s="6">
        <v>0</v>
      </c>
      <c r="Q30" s="6">
        <v>1388948</v>
      </c>
      <c r="S30" s="6">
        <v>963000</v>
      </c>
      <c r="U30" s="6">
        <v>977669270119</v>
      </c>
      <c r="W30" s="6">
        <v>1337454935284</v>
      </c>
      <c r="Y30" s="11">
        <v>4.9517600326149415E-3</v>
      </c>
    </row>
    <row r="31" spans="1:25" ht="21" x14ac:dyDescent="0.25">
      <c r="A31" s="7" t="s">
        <v>61</v>
      </c>
      <c r="C31" s="6">
        <v>5900</v>
      </c>
      <c r="E31" s="6">
        <v>3782326363</v>
      </c>
      <c r="G31" s="6">
        <v>5490829292</v>
      </c>
      <c r="I31" s="6">
        <v>0</v>
      </c>
      <c r="K31" s="6">
        <v>0</v>
      </c>
      <c r="M31" s="6">
        <v>0</v>
      </c>
      <c r="O31" s="6">
        <v>0</v>
      </c>
      <c r="Q31" s="6">
        <v>5900</v>
      </c>
      <c r="S31" s="6">
        <v>961900</v>
      </c>
      <c r="U31" s="6">
        <v>3782326363</v>
      </c>
      <c r="W31" s="6">
        <v>5674777265</v>
      </c>
      <c r="Y31" s="11">
        <v>2.101015481979738E-5</v>
      </c>
    </row>
    <row r="32" spans="1:25" ht="21" x14ac:dyDescent="0.25">
      <c r="A32" s="7" t="s">
        <v>62</v>
      </c>
      <c r="C32" s="6">
        <v>75000</v>
      </c>
      <c r="E32" s="6">
        <v>47478619967</v>
      </c>
      <c r="G32" s="6">
        <v>68257544965</v>
      </c>
      <c r="I32" s="6">
        <v>0</v>
      </c>
      <c r="K32" s="6">
        <v>0</v>
      </c>
      <c r="M32" s="6">
        <v>0</v>
      </c>
      <c r="O32" s="6">
        <v>0</v>
      </c>
      <c r="Q32" s="6">
        <v>75000</v>
      </c>
      <c r="S32" s="6">
        <v>928510</v>
      </c>
      <c r="U32" s="6">
        <v>47478619967</v>
      </c>
      <c r="W32" s="6">
        <v>69632940083</v>
      </c>
      <c r="Y32" s="11">
        <v>2.5780727302281256E-4</v>
      </c>
    </row>
    <row r="33" spans="1:25" ht="21" x14ac:dyDescent="0.25">
      <c r="A33" s="7" t="s">
        <v>63</v>
      </c>
      <c r="C33" s="6">
        <v>335030</v>
      </c>
      <c r="E33" s="6">
        <v>293365362742</v>
      </c>
      <c r="G33" s="6">
        <v>335004453962</v>
      </c>
      <c r="I33" s="6">
        <v>0</v>
      </c>
      <c r="K33" s="6">
        <v>0</v>
      </c>
      <c r="M33" s="6">
        <v>335030</v>
      </c>
      <c r="O33" s="6">
        <v>335030000000</v>
      </c>
      <c r="Q33" s="6">
        <v>0</v>
      </c>
      <c r="S33" s="6">
        <v>0</v>
      </c>
      <c r="U33" s="6">
        <v>0</v>
      </c>
      <c r="W33" s="6">
        <v>0</v>
      </c>
      <c r="Y33" s="11">
        <v>0</v>
      </c>
    </row>
    <row r="34" spans="1:25" ht="21" x14ac:dyDescent="0.25">
      <c r="A34" s="7" t="s">
        <v>64</v>
      </c>
      <c r="C34" s="6">
        <v>2373000</v>
      </c>
      <c r="E34" s="6">
        <v>2009021740000</v>
      </c>
      <c r="G34" s="6">
        <v>2244361753366</v>
      </c>
      <c r="I34" s="6">
        <v>0</v>
      </c>
      <c r="K34" s="6">
        <v>0</v>
      </c>
      <c r="M34" s="6">
        <v>0</v>
      </c>
      <c r="O34" s="6">
        <v>0</v>
      </c>
      <c r="Q34" s="6">
        <v>2373000</v>
      </c>
      <c r="S34" s="6">
        <v>953004</v>
      </c>
      <c r="U34" s="6">
        <v>2009021740000</v>
      </c>
      <c r="W34" s="6">
        <v>2261306054264</v>
      </c>
      <c r="Y34" s="11">
        <v>8.3722035379359995E-3</v>
      </c>
    </row>
    <row r="35" spans="1:25" ht="21" x14ac:dyDescent="0.25">
      <c r="A35" s="7" t="s">
        <v>65</v>
      </c>
      <c r="C35" s="6">
        <v>3000000</v>
      </c>
      <c r="E35" s="6">
        <v>3000000000000</v>
      </c>
      <c r="G35" s="6">
        <v>2999138298266</v>
      </c>
      <c r="I35" s="6">
        <v>0</v>
      </c>
      <c r="K35" s="6">
        <v>0</v>
      </c>
      <c r="M35" s="6">
        <v>0</v>
      </c>
      <c r="O35" s="6">
        <v>0</v>
      </c>
      <c r="Q35" s="6">
        <v>3000000</v>
      </c>
      <c r="S35" s="6">
        <v>999789</v>
      </c>
      <c r="U35" s="6">
        <v>3000000000000</v>
      </c>
      <c r="W35" s="6">
        <v>2999138298266</v>
      </c>
      <c r="Y35" s="11">
        <v>1.1103935366977317E-2</v>
      </c>
    </row>
    <row r="36" spans="1:25" ht="21" x14ac:dyDescent="0.25">
      <c r="A36" s="7" t="s">
        <v>66</v>
      </c>
      <c r="C36" s="6">
        <v>1000000</v>
      </c>
      <c r="E36" s="6">
        <v>1000011326250</v>
      </c>
      <c r="G36" s="6">
        <v>980656219261</v>
      </c>
      <c r="I36" s="6">
        <v>0</v>
      </c>
      <c r="K36" s="6">
        <v>0</v>
      </c>
      <c r="M36" s="6">
        <v>0</v>
      </c>
      <c r="O36" s="6">
        <v>0</v>
      </c>
      <c r="Q36" s="6">
        <v>1000000</v>
      </c>
      <c r="S36" s="6">
        <v>987930</v>
      </c>
      <c r="U36" s="6">
        <v>1000011326250</v>
      </c>
      <c r="W36" s="6">
        <v>987854670337</v>
      </c>
      <c r="Y36" s="11">
        <v>3.6574086689268983E-3</v>
      </c>
    </row>
    <row r="37" spans="1:25" ht="21" x14ac:dyDescent="0.25">
      <c r="A37" s="7" t="s">
        <v>67</v>
      </c>
      <c r="C37" s="6">
        <v>2390000</v>
      </c>
      <c r="E37" s="6">
        <v>2390000000000</v>
      </c>
      <c r="G37" s="6">
        <v>2389817762500</v>
      </c>
      <c r="I37" s="6">
        <v>0</v>
      </c>
      <c r="K37" s="6">
        <v>0</v>
      </c>
      <c r="M37" s="6">
        <v>0</v>
      </c>
      <c r="O37" s="6">
        <v>0</v>
      </c>
      <c r="Q37" s="6">
        <v>2390000</v>
      </c>
      <c r="S37" s="6">
        <v>1000000</v>
      </c>
      <c r="U37" s="6">
        <v>2390000000000</v>
      </c>
      <c r="W37" s="6">
        <v>2389817762500</v>
      </c>
      <c r="Y37" s="11">
        <v>8.8480021041366392E-3</v>
      </c>
    </row>
    <row r="38" spans="1:25" ht="21" x14ac:dyDescent="0.25">
      <c r="A38" s="7" t="s">
        <v>68</v>
      </c>
      <c r="C38" s="6">
        <v>1000000</v>
      </c>
      <c r="E38" s="6">
        <v>907041250000</v>
      </c>
      <c r="G38" s="6">
        <v>951524440728</v>
      </c>
      <c r="I38" s="6">
        <v>0</v>
      </c>
      <c r="K38" s="6">
        <v>0</v>
      </c>
      <c r="M38" s="6">
        <v>0</v>
      </c>
      <c r="O38" s="6">
        <v>0</v>
      </c>
      <c r="Q38" s="6">
        <v>1000000</v>
      </c>
      <c r="S38" s="6">
        <v>957823</v>
      </c>
      <c r="U38" s="6">
        <v>907041250000</v>
      </c>
      <c r="W38" s="6">
        <v>957749965996</v>
      </c>
      <c r="Y38" s="11">
        <v>3.5459497570662162E-3</v>
      </c>
    </row>
    <row r="39" spans="1:25" ht="21" x14ac:dyDescent="0.25">
      <c r="A39" s="7" t="s">
        <v>69</v>
      </c>
      <c r="C39" s="6">
        <v>2000000</v>
      </c>
      <c r="E39" s="6">
        <v>2000000000000</v>
      </c>
      <c r="G39" s="6">
        <v>1999847500000</v>
      </c>
      <c r="I39" s="6">
        <v>0</v>
      </c>
      <c r="K39" s="6">
        <v>0</v>
      </c>
      <c r="M39" s="6">
        <v>0</v>
      </c>
      <c r="O39" s="6">
        <v>0</v>
      </c>
      <c r="Q39" s="6">
        <v>2000000</v>
      </c>
      <c r="S39" s="6">
        <v>1000000</v>
      </c>
      <c r="U39" s="6">
        <v>2000000000000</v>
      </c>
      <c r="W39" s="6">
        <v>1999847500000</v>
      </c>
      <c r="Y39" s="11">
        <v>7.4041858612022091E-3</v>
      </c>
    </row>
    <row r="40" spans="1:25" ht="21" x14ac:dyDescent="0.25">
      <c r="A40" s="7" t="s">
        <v>70</v>
      </c>
      <c r="C40" s="6">
        <v>3500000</v>
      </c>
      <c r="E40" s="6">
        <v>3500000000000</v>
      </c>
      <c r="G40" s="6">
        <v>3481527513283</v>
      </c>
      <c r="I40" s="6">
        <v>0</v>
      </c>
      <c r="K40" s="6">
        <v>0</v>
      </c>
      <c r="M40" s="6">
        <v>0</v>
      </c>
      <c r="O40" s="6">
        <v>0</v>
      </c>
      <c r="Q40" s="6">
        <v>3500000</v>
      </c>
      <c r="S40" s="6">
        <v>999835</v>
      </c>
      <c r="U40" s="6">
        <v>3500000000000</v>
      </c>
      <c r="W40" s="6">
        <v>3499155669034</v>
      </c>
      <c r="Y40" s="11">
        <v>1.2955187298435056E-2</v>
      </c>
    </row>
    <row r="41" spans="1:25" ht="21" x14ac:dyDescent="0.25">
      <c r="A41" s="7" t="s">
        <v>71</v>
      </c>
      <c r="C41" s="6">
        <v>1000000</v>
      </c>
      <c r="E41" s="6">
        <v>857386250000</v>
      </c>
      <c r="G41" s="6">
        <v>958054942740</v>
      </c>
      <c r="I41" s="6">
        <v>0</v>
      </c>
      <c r="K41" s="6">
        <v>0</v>
      </c>
      <c r="M41" s="6">
        <v>0</v>
      </c>
      <c r="O41" s="6">
        <v>0</v>
      </c>
      <c r="Q41" s="6">
        <v>1000000</v>
      </c>
      <c r="S41" s="6">
        <v>964029</v>
      </c>
      <c r="U41" s="6">
        <v>857386250000</v>
      </c>
      <c r="W41" s="6">
        <v>963955492788</v>
      </c>
      <c r="Y41" s="11">
        <v>3.5689249457916752E-3</v>
      </c>
    </row>
    <row r="42" spans="1:25" ht="21" x14ac:dyDescent="0.25">
      <c r="A42" s="7" t="s">
        <v>72</v>
      </c>
      <c r="C42" s="6">
        <v>2257027</v>
      </c>
      <c r="E42" s="6">
        <v>1771427045316</v>
      </c>
      <c r="G42" s="6">
        <v>1771118791764</v>
      </c>
      <c r="I42" s="6">
        <v>0</v>
      </c>
      <c r="K42" s="6">
        <v>0</v>
      </c>
      <c r="M42" s="6">
        <v>0</v>
      </c>
      <c r="O42" s="6">
        <v>0</v>
      </c>
      <c r="Q42" s="6">
        <v>2257027</v>
      </c>
      <c r="S42" s="6">
        <v>784773</v>
      </c>
      <c r="U42" s="6">
        <v>1771427045316</v>
      </c>
      <c r="W42" s="6">
        <v>1771118791764</v>
      </c>
      <c r="Y42" s="11">
        <v>6.5573463559039117E-3</v>
      </c>
    </row>
    <row r="43" spans="1:25" ht="21" x14ac:dyDescent="0.25">
      <c r="A43" s="7" t="s">
        <v>73</v>
      </c>
      <c r="C43" s="6">
        <v>1500000</v>
      </c>
      <c r="E43" s="6">
        <v>1325210782342</v>
      </c>
      <c r="G43" s="6">
        <v>1298885952393</v>
      </c>
      <c r="I43" s="6">
        <v>0</v>
      </c>
      <c r="K43" s="6">
        <v>0</v>
      </c>
      <c r="M43" s="6">
        <v>0</v>
      </c>
      <c r="O43" s="6">
        <v>0</v>
      </c>
      <c r="Q43" s="6">
        <v>1500000</v>
      </c>
      <c r="S43" s="6">
        <v>865990</v>
      </c>
      <c r="U43" s="6">
        <v>1325210782342</v>
      </c>
      <c r="W43" s="6">
        <v>1298885952393</v>
      </c>
      <c r="Y43" s="11">
        <v>4.8089631854540994E-3</v>
      </c>
    </row>
    <row r="44" spans="1:25" ht="21" x14ac:dyDescent="0.25">
      <c r="A44" s="7" t="s">
        <v>74</v>
      </c>
      <c r="C44" s="6">
        <v>1000000</v>
      </c>
      <c r="E44" s="6">
        <v>1000000000000</v>
      </c>
      <c r="G44" s="6">
        <v>999923750000</v>
      </c>
      <c r="I44" s="6">
        <v>0</v>
      </c>
      <c r="K44" s="6">
        <v>0</v>
      </c>
      <c r="M44" s="6">
        <v>0</v>
      </c>
      <c r="O44" s="6">
        <v>0</v>
      </c>
      <c r="Q44" s="6">
        <v>1000000</v>
      </c>
      <c r="S44" s="6">
        <v>1000000</v>
      </c>
      <c r="U44" s="6">
        <v>1000000000000</v>
      </c>
      <c r="W44" s="6">
        <v>999923750000</v>
      </c>
      <c r="Y44" s="11">
        <v>3.7020929306011046E-3</v>
      </c>
    </row>
    <row r="45" spans="1:25" ht="21" x14ac:dyDescent="0.25">
      <c r="A45" s="7" t="s">
        <v>75</v>
      </c>
      <c r="C45" s="6">
        <v>2495000</v>
      </c>
      <c r="E45" s="6">
        <v>2495000000000</v>
      </c>
      <c r="G45" s="6">
        <v>2494809756250</v>
      </c>
      <c r="I45" s="6">
        <v>0</v>
      </c>
      <c r="K45" s="6">
        <v>0</v>
      </c>
      <c r="M45" s="6">
        <v>0</v>
      </c>
      <c r="O45" s="6">
        <v>0</v>
      </c>
      <c r="Q45" s="6">
        <v>2495000</v>
      </c>
      <c r="S45" s="6">
        <v>1000000</v>
      </c>
      <c r="U45" s="6">
        <v>2495000000000</v>
      </c>
      <c r="W45" s="6">
        <v>2494809756250</v>
      </c>
      <c r="Y45" s="11">
        <v>9.2367218618497563E-3</v>
      </c>
    </row>
    <row r="46" spans="1:25" ht="21" x14ac:dyDescent="0.25">
      <c r="A46" s="7" t="s">
        <v>76</v>
      </c>
      <c r="C46" s="6">
        <v>2400000</v>
      </c>
      <c r="E46" s="6">
        <v>2400000000000</v>
      </c>
      <c r="G46" s="6">
        <v>2399817000000</v>
      </c>
      <c r="I46" s="6">
        <v>0</v>
      </c>
      <c r="K46" s="6">
        <v>0</v>
      </c>
      <c r="M46" s="6">
        <v>0</v>
      </c>
      <c r="O46" s="6">
        <v>0</v>
      </c>
      <c r="Q46" s="6">
        <v>2400000</v>
      </c>
      <c r="S46" s="6">
        <v>1000000</v>
      </c>
      <c r="U46" s="6">
        <v>2400000000000</v>
      </c>
      <c r="W46" s="6">
        <v>2399817000000</v>
      </c>
      <c r="Y46" s="11">
        <v>8.8850230334426503E-3</v>
      </c>
    </row>
    <row r="47" spans="1:25" ht="21" x14ac:dyDescent="0.25">
      <c r="A47" s="7" t="s">
        <v>77</v>
      </c>
      <c r="C47" s="6">
        <v>5430000</v>
      </c>
      <c r="E47" s="6">
        <v>5019450984012</v>
      </c>
      <c r="G47" s="6">
        <v>5384672427418</v>
      </c>
      <c r="I47" s="6">
        <v>0</v>
      </c>
      <c r="K47" s="6">
        <v>0</v>
      </c>
      <c r="M47" s="6">
        <v>0</v>
      </c>
      <c r="O47" s="6">
        <v>0</v>
      </c>
      <c r="Q47" s="6">
        <v>5430000</v>
      </c>
      <c r="S47" s="6">
        <v>935421</v>
      </c>
      <c r="U47" s="6">
        <v>5019450984012</v>
      </c>
      <c r="W47" s="6">
        <v>5078948730627</v>
      </c>
      <c r="Y47" s="11">
        <v>1.8804174008807843E-2</v>
      </c>
    </row>
    <row r="48" spans="1:25" ht="21" x14ac:dyDescent="0.25">
      <c r="A48" s="7" t="s">
        <v>78</v>
      </c>
      <c r="C48" s="6">
        <v>130571</v>
      </c>
      <c r="E48" s="6">
        <v>120516967512</v>
      </c>
      <c r="G48" s="6">
        <v>126963695516</v>
      </c>
      <c r="I48" s="6">
        <v>0</v>
      </c>
      <c r="K48" s="6">
        <v>0</v>
      </c>
      <c r="M48" s="6">
        <v>0</v>
      </c>
      <c r="O48" s="6">
        <v>0</v>
      </c>
      <c r="Q48" s="6">
        <v>130571</v>
      </c>
      <c r="S48" s="6">
        <v>896994</v>
      </c>
      <c r="U48" s="6">
        <v>120516967512</v>
      </c>
      <c r="W48" s="6">
        <v>117112473066</v>
      </c>
      <c r="Y48" s="11">
        <v>4.3359432018976531E-4</v>
      </c>
    </row>
    <row r="49" spans="1:25" ht="21" x14ac:dyDescent="0.25">
      <c r="A49" s="7" t="s">
        <v>79</v>
      </c>
      <c r="C49" s="6">
        <v>155000</v>
      </c>
      <c r="E49" s="6">
        <v>142300468612</v>
      </c>
      <c r="G49" s="6">
        <v>149379778923</v>
      </c>
      <c r="I49" s="6">
        <v>0</v>
      </c>
      <c r="K49" s="6">
        <v>0</v>
      </c>
      <c r="M49" s="6">
        <v>0</v>
      </c>
      <c r="O49" s="6">
        <v>0</v>
      </c>
      <c r="Q49" s="6">
        <v>155000</v>
      </c>
      <c r="S49" s="6">
        <v>913556</v>
      </c>
      <c r="U49" s="6">
        <v>142300468612</v>
      </c>
      <c r="W49" s="6">
        <v>141590382910</v>
      </c>
      <c r="Y49" s="11">
        <v>5.2422072744268198E-4</v>
      </c>
    </row>
    <row r="50" spans="1:25" ht="21" x14ac:dyDescent="0.25">
      <c r="A50" s="7" t="s">
        <v>80</v>
      </c>
      <c r="C50" s="6">
        <v>825000</v>
      </c>
      <c r="E50" s="6">
        <v>737132250000</v>
      </c>
      <c r="G50" s="6">
        <v>729592514328</v>
      </c>
      <c r="I50" s="6">
        <v>0</v>
      </c>
      <c r="K50" s="6">
        <v>0</v>
      </c>
      <c r="M50" s="6">
        <v>0</v>
      </c>
      <c r="O50" s="6">
        <v>0</v>
      </c>
      <c r="Q50" s="6">
        <v>825000</v>
      </c>
      <c r="S50" s="6">
        <v>844889</v>
      </c>
      <c r="U50" s="6">
        <v>737132250000</v>
      </c>
      <c r="W50" s="6">
        <v>696980276201</v>
      </c>
      <c r="Y50" s="11">
        <v>2.5804825150839024E-3</v>
      </c>
    </row>
    <row r="51" spans="1:25" ht="21" x14ac:dyDescent="0.25">
      <c r="A51" s="7" t="s">
        <v>81</v>
      </c>
      <c r="C51" s="6">
        <v>1000000</v>
      </c>
      <c r="E51" s="6">
        <v>904111250000</v>
      </c>
      <c r="G51" s="6">
        <v>900447335655</v>
      </c>
      <c r="I51" s="6">
        <v>0</v>
      </c>
      <c r="K51" s="6">
        <v>0</v>
      </c>
      <c r="M51" s="6">
        <v>0</v>
      </c>
      <c r="O51" s="6">
        <v>0</v>
      </c>
      <c r="Q51" s="6">
        <v>1000000</v>
      </c>
      <c r="S51" s="6">
        <v>939433</v>
      </c>
      <c r="U51" s="6">
        <v>904111250000</v>
      </c>
      <c r="W51" s="6">
        <v>939361368233</v>
      </c>
      <c r="Y51" s="11">
        <v>3.4778682680706107E-3</v>
      </c>
    </row>
    <row r="52" spans="1:25" ht="21" x14ac:dyDescent="0.25">
      <c r="A52" s="7" t="s">
        <v>82</v>
      </c>
      <c r="C52" s="6">
        <v>4100000</v>
      </c>
      <c r="E52" s="6">
        <v>3843770288967</v>
      </c>
      <c r="G52" s="6">
        <v>3798327555438</v>
      </c>
      <c r="I52" s="6">
        <v>0</v>
      </c>
      <c r="K52" s="6">
        <v>0</v>
      </c>
      <c r="M52" s="6">
        <v>0</v>
      </c>
      <c r="O52" s="6">
        <v>0</v>
      </c>
      <c r="Q52" s="6">
        <v>4100000</v>
      </c>
      <c r="S52" s="6">
        <v>914316</v>
      </c>
      <c r="U52" s="6">
        <v>3843770288967</v>
      </c>
      <c r="W52" s="6">
        <v>3748409761960</v>
      </c>
      <c r="Y52" s="11">
        <v>1.3878019479733614E-2</v>
      </c>
    </row>
    <row r="53" spans="1:25" ht="21" x14ac:dyDescent="0.25">
      <c r="A53" s="7" t="s">
        <v>83</v>
      </c>
      <c r="C53" s="6">
        <v>3000000</v>
      </c>
      <c r="E53" s="6">
        <v>2792190000000</v>
      </c>
      <c r="G53" s="6">
        <v>2513337343413</v>
      </c>
      <c r="I53" s="6">
        <v>0</v>
      </c>
      <c r="K53" s="6">
        <v>0</v>
      </c>
      <c r="M53" s="6">
        <v>0</v>
      </c>
      <c r="O53" s="6">
        <v>0</v>
      </c>
      <c r="Q53" s="6">
        <v>3000000</v>
      </c>
      <c r="S53" s="6">
        <v>868565</v>
      </c>
      <c r="U53" s="6">
        <v>2792190000000</v>
      </c>
      <c r="W53" s="6">
        <v>2605496315756</v>
      </c>
      <c r="Y53" s="11">
        <v>9.6465250388017201E-3</v>
      </c>
    </row>
    <row r="54" spans="1:25" ht="21" x14ac:dyDescent="0.25">
      <c r="A54" s="7" t="s">
        <v>84</v>
      </c>
      <c r="C54" s="6">
        <v>2098065</v>
      </c>
      <c r="E54" s="6">
        <v>1991827167062</v>
      </c>
      <c r="G54" s="6">
        <v>1732391226275</v>
      </c>
      <c r="I54" s="6">
        <v>0</v>
      </c>
      <c r="K54" s="6">
        <v>0</v>
      </c>
      <c r="M54" s="6">
        <v>0</v>
      </c>
      <c r="O54" s="6">
        <v>0</v>
      </c>
      <c r="Q54" s="6">
        <v>2098065</v>
      </c>
      <c r="S54" s="6">
        <v>859673</v>
      </c>
      <c r="U54" s="6">
        <v>1991827167062</v>
      </c>
      <c r="W54" s="6">
        <v>1803512304445</v>
      </c>
      <c r="Y54" s="11">
        <v>6.6772792950841918E-3</v>
      </c>
    </row>
    <row r="55" spans="1:25" ht="21" x14ac:dyDescent="0.25">
      <c r="A55" s="7" t="s">
        <v>85</v>
      </c>
      <c r="C55" s="6">
        <v>7793740</v>
      </c>
      <c r="E55" s="6">
        <v>7408359985600</v>
      </c>
      <c r="G55" s="6">
        <v>6393699376486</v>
      </c>
      <c r="I55" s="6">
        <v>0</v>
      </c>
      <c r="K55" s="6">
        <v>0</v>
      </c>
      <c r="M55" s="6">
        <v>0</v>
      </c>
      <c r="O55" s="6">
        <v>0</v>
      </c>
      <c r="Q55" s="6">
        <v>7793740</v>
      </c>
      <c r="S55" s="6">
        <v>875719</v>
      </c>
      <c r="U55" s="6">
        <v>7408359985600</v>
      </c>
      <c r="W55" s="6">
        <v>6824605783187</v>
      </c>
      <c r="Y55" s="11">
        <v>2.5267251451999224E-2</v>
      </c>
    </row>
    <row r="56" spans="1:25" ht="21" x14ac:dyDescent="0.25">
      <c r="A56" s="7" t="s">
        <v>86</v>
      </c>
      <c r="C56" s="6">
        <v>6048600</v>
      </c>
      <c r="E56" s="6">
        <v>5827402698000</v>
      </c>
      <c r="G56" s="6">
        <v>5163967432057</v>
      </c>
      <c r="I56" s="6">
        <v>0</v>
      </c>
      <c r="K56" s="6">
        <v>0</v>
      </c>
      <c r="M56" s="6">
        <v>0</v>
      </c>
      <c r="O56" s="6">
        <v>0</v>
      </c>
      <c r="Q56" s="6">
        <v>6048600</v>
      </c>
      <c r="S56" s="6">
        <v>909558</v>
      </c>
      <c r="U56" s="6">
        <v>5827402698000</v>
      </c>
      <c r="W56" s="6">
        <v>5501133025420</v>
      </c>
      <c r="Y56" s="11">
        <v>2.0367258687178546E-2</v>
      </c>
    </row>
    <row r="57" spans="1:25" ht="21" x14ac:dyDescent="0.25">
      <c r="A57" s="7" t="s">
        <v>87</v>
      </c>
      <c r="C57" s="6">
        <v>1500000</v>
      </c>
      <c r="E57" s="6">
        <v>1350483750000</v>
      </c>
      <c r="G57" s="6">
        <v>1303448604465</v>
      </c>
      <c r="I57" s="6">
        <v>0</v>
      </c>
      <c r="K57" s="6">
        <v>0</v>
      </c>
      <c r="M57" s="6">
        <v>0</v>
      </c>
      <c r="O57" s="6">
        <v>0</v>
      </c>
      <c r="Q57" s="6">
        <v>1500000</v>
      </c>
      <c r="S57" s="6">
        <v>843371</v>
      </c>
      <c r="U57" s="6">
        <v>1350483750000</v>
      </c>
      <c r="W57" s="6">
        <v>1264960039441</v>
      </c>
      <c r="Y57" s="11">
        <v>4.6833567254577369E-3</v>
      </c>
    </row>
    <row r="58" spans="1:25" ht="21" x14ac:dyDescent="0.25">
      <c r="A58" s="7" t="s">
        <v>88</v>
      </c>
      <c r="C58" s="6">
        <v>15201600</v>
      </c>
      <c r="E58" s="6">
        <v>14637468624000</v>
      </c>
      <c r="G58" s="6">
        <v>13908950619241</v>
      </c>
      <c r="I58" s="6">
        <v>0</v>
      </c>
      <c r="K58" s="6">
        <v>0</v>
      </c>
      <c r="M58" s="6">
        <v>10000</v>
      </c>
      <c r="O58" s="6">
        <v>9119304600</v>
      </c>
      <c r="Q58" s="6">
        <v>15191600</v>
      </c>
      <c r="S58" s="6">
        <v>886813</v>
      </c>
      <c r="U58" s="6">
        <v>14627839724000</v>
      </c>
      <c r="W58" s="6">
        <v>13471081122536</v>
      </c>
      <c r="Y58" s="11">
        <v>4.9874997159827954E-2</v>
      </c>
    </row>
    <row r="59" spans="1:25" ht="21" x14ac:dyDescent="0.25">
      <c r="A59" s="7" t="s">
        <v>89</v>
      </c>
      <c r="C59" s="6">
        <v>1995000</v>
      </c>
      <c r="E59" s="6">
        <v>1995000000000</v>
      </c>
      <c r="G59" s="6">
        <v>1994847881250</v>
      </c>
      <c r="I59" s="6">
        <v>0</v>
      </c>
      <c r="K59" s="6">
        <v>0</v>
      </c>
      <c r="M59" s="6">
        <v>0</v>
      </c>
      <c r="O59" s="6">
        <v>0</v>
      </c>
      <c r="Q59" s="6">
        <v>1995000</v>
      </c>
      <c r="S59" s="6">
        <v>1000000</v>
      </c>
      <c r="U59" s="6">
        <v>1995000000000</v>
      </c>
      <c r="W59" s="6">
        <v>1994847881250</v>
      </c>
      <c r="Y59" s="11">
        <v>7.3856753965492036E-3</v>
      </c>
    </row>
    <row r="60" spans="1:25" ht="21" x14ac:dyDescent="0.25">
      <c r="A60" s="7" t="s">
        <v>90</v>
      </c>
      <c r="C60" s="6">
        <v>450000</v>
      </c>
      <c r="E60" s="6">
        <v>450000000000</v>
      </c>
      <c r="G60" s="6">
        <v>443845704184</v>
      </c>
      <c r="I60" s="6">
        <v>0</v>
      </c>
      <c r="K60" s="6">
        <v>0</v>
      </c>
      <c r="M60" s="6">
        <v>0</v>
      </c>
      <c r="O60" s="6">
        <v>0</v>
      </c>
      <c r="Q60" s="6">
        <v>450000</v>
      </c>
      <c r="S60" s="6">
        <v>993928</v>
      </c>
      <c r="U60" s="6">
        <v>450000000000</v>
      </c>
      <c r="W60" s="6">
        <v>447233495845</v>
      </c>
      <c r="Y60" s="11">
        <v>1.6558262200450714E-3</v>
      </c>
    </row>
    <row r="61" spans="1:25" ht="21" x14ac:dyDescent="0.25">
      <c r="A61" s="7" t="s">
        <v>91</v>
      </c>
      <c r="C61" s="6">
        <v>995000</v>
      </c>
      <c r="E61" s="6">
        <v>995075</v>
      </c>
      <c r="G61" s="6">
        <v>994924131250</v>
      </c>
      <c r="I61" s="6">
        <v>0</v>
      </c>
      <c r="K61" s="6">
        <v>0</v>
      </c>
      <c r="M61" s="6">
        <v>0</v>
      </c>
      <c r="O61" s="6">
        <v>0</v>
      </c>
      <c r="Q61" s="6">
        <v>995000</v>
      </c>
      <c r="S61" s="6">
        <v>1000000</v>
      </c>
      <c r="U61" s="6">
        <v>995075</v>
      </c>
      <c r="W61" s="6">
        <v>994924131250</v>
      </c>
      <c r="Y61" s="11">
        <v>3.683582465948099E-3</v>
      </c>
    </row>
    <row r="62" spans="1:25" ht="21.75" thickBot="1" x14ac:dyDescent="0.3">
      <c r="A62" s="7" t="s">
        <v>92</v>
      </c>
      <c r="C62" s="6">
        <v>0</v>
      </c>
      <c r="E62" s="6">
        <v>0</v>
      </c>
      <c r="G62" s="6">
        <v>0</v>
      </c>
      <c r="I62" s="6">
        <v>5000000</v>
      </c>
      <c r="K62" s="6">
        <v>5000000000000</v>
      </c>
      <c r="M62" s="6">
        <v>0</v>
      </c>
      <c r="O62" s="6">
        <v>0</v>
      </c>
      <c r="Q62" s="6">
        <v>5000000</v>
      </c>
      <c r="S62" s="6">
        <v>1000000</v>
      </c>
      <c r="U62" s="6">
        <v>5000000000000</v>
      </c>
      <c r="W62" s="6">
        <v>5000000000000</v>
      </c>
      <c r="Y62" s="11">
        <v>1.8511876183564521E-2</v>
      </c>
    </row>
    <row r="63" spans="1:25" ht="21.75" thickBot="1" x14ac:dyDescent="0.3">
      <c r="A63" s="7" t="s">
        <v>22</v>
      </c>
      <c r="C63" s="6" t="s">
        <v>22</v>
      </c>
      <c r="E63" s="8">
        <f>SUM(E9:E62)</f>
        <v>92990765579125</v>
      </c>
      <c r="F63" s="7"/>
      <c r="G63" s="8">
        <f>SUM(G9:G62)</f>
        <v>94871252053839</v>
      </c>
      <c r="I63" s="6" t="s">
        <v>22</v>
      </c>
      <c r="K63" s="8">
        <f>SUM(K9:K62)</f>
        <v>5000000000000</v>
      </c>
      <c r="L63" s="7"/>
      <c r="M63" s="7" t="s">
        <v>22</v>
      </c>
      <c r="N63" s="7"/>
      <c r="O63" s="8">
        <f>SUM(O9:O62)</f>
        <v>485520979760</v>
      </c>
      <c r="Q63" s="6" t="s">
        <v>22</v>
      </c>
      <c r="S63" s="6" t="s">
        <v>22</v>
      </c>
      <c r="U63" s="8">
        <f>SUM(U9:U62)</f>
        <v>97590810168813</v>
      </c>
      <c r="V63" s="7"/>
      <c r="W63" s="8">
        <f>SUM(W9:W62)</f>
        <v>100038542949623</v>
      </c>
      <c r="Y63" s="24">
        <f>SUM(Y9:Y62)</f>
        <v>0.3703802241335245</v>
      </c>
    </row>
  </sheetData>
  <mergeCells count="21">
    <mergeCell ref="K8"/>
    <mergeCell ref="I7:K7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1"/>
  <sheetViews>
    <sheetView rightToLeft="1" topLeftCell="A19" workbookViewId="0">
      <selection activeCell="E21" sqref="E21"/>
    </sheetView>
  </sheetViews>
  <sheetFormatPr defaultRowHeight="18.75" x14ac:dyDescent="0.25"/>
  <cols>
    <col min="1" max="1" width="29.140625" style="6" customWidth="1"/>
    <col min="2" max="2" width="1" style="6" customWidth="1"/>
    <col min="3" max="3" width="18" style="6" customWidth="1"/>
    <col min="4" max="4" width="1" style="6" customWidth="1"/>
    <col min="5" max="5" width="22" style="6" customWidth="1"/>
    <col min="6" max="6" width="1" style="6" customWidth="1"/>
    <col min="7" max="7" width="21" style="6" customWidth="1"/>
    <col min="8" max="8" width="1" style="6" customWidth="1"/>
    <col min="9" max="9" width="16" style="6" customWidth="1"/>
    <col min="10" max="10" width="1" style="6" customWidth="1"/>
    <col min="11" max="11" width="28" style="6" customWidth="1"/>
    <col min="12" max="12" width="1" style="6" customWidth="1"/>
    <col min="13" max="13" width="17.42578125" style="6" bestFit="1" customWidth="1"/>
    <col min="14" max="14" width="1" style="6" customWidth="1"/>
    <col min="15" max="15" width="9.140625" style="6" customWidth="1"/>
    <col min="16" max="16384" width="9.140625" style="6"/>
  </cols>
  <sheetData>
    <row r="2" spans="1:13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3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</row>
    <row r="4" spans="1:13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3" ht="26.25" x14ac:dyDescent="0.25">
      <c r="A6" s="27" t="s">
        <v>3</v>
      </c>
      <c r="C6" s="27" t="s">
        <v>6</v>
      </c>
      <c r="D6" s="27" t="s">
        <v>6</v>
      </c>
      <c r="E6" s="27" t="s">
        <v>6</v>
      </c>
      <c r="F6" s="27" t="s">
        <v>6</v>
      </c>
      <c r="G6" s="27" t="s">
        <v>6</v>
      </c>
      <c r="H6" s="27" t="s">
        <v>6</v>
      </c>
      <c r="I6" s="27" t="s">
        <v>6</v>
      </c>
      <c r="J6" s="27" t="s">
        <v>6</v>
      </c>
      <c r="K6" s="27" t="s">
        <v>6</v>
      </c>
      <c r="L6" s="27" t="s">
        <v>6</v>
      </c>
      <c r="M6" s="27" t="s">
        <v>6</v>
      </c>
    </row>
    <row r="7" spans="1:13" ht="26.25" x14ac:dyDescent="0.25">
      <c r="A7" s="27" t="s">
        <v>3</v>
      </c>
      <c r="C7" s="27" t="s">
        <v>7</v>
      </c>
      <c r="E7" s="27" t="s">
        <v>93</v>
      </c>
      <c r="G7" s="27" t="s">
        <v>94</v>
      </c>
      <c r="I7" s="27" t="s">
        <v>95</v>
      </c>
      <c r="K7" s="27" t="s">
        <v>96</v>
      </c>
      <c r="M7" s="27" t="s">
        <v>97</v>
      </c>
    </row>
    <row r="8" spans="1:13" ht="21" x14ac:dyDescent="0.25">
      <c r="A8" s="7" t="s">
        <v>48</v>
      </c>
      <c r="C8" s="6">
        <v>100000</v>
      </c>
      <c r="E8" s="6">
        <v>1000000</v>
      </c>
      <c r="G8" s="6">
        <v>964098</v>
      </c>
      <c r="I8" s="6" t="s">
        <v>98</v>
      </c>
      <c r="K8" s="6">
        <v>96409800000</v>
      </c>
      <c r="M8" s="6" t="s">
        <v>374</v>
      </c>
    </row>
    <row r="9" spans="1:13" ht="21" x14ac:dyDescent="0.25">
      <c r="A9" s="7" t="s">
        <v>64</v>
      </c>
      <c r="C9" s="6">
        <v>2373000</v>
      </c>
      <c r="E9" s="6">
        <v>1000000</v>
      </c>
      <c r="G9" s="6">
        <v>953004</v>
      </c>
      <c r="I9" s="6" t="s">
        <v>99</v>
      </c>
      <c r="K9" s="6">
        <v>2261478492000</v>
      </c>
      <c r="M9" s="6" t="s">
        <v>374</v>
      </c>
    </row>
    <row r="10" spans="1:13" ht="21" x14ac:dyDescent="0.25">
      <c r="A10" s="7" t="s">
        <v>68</v>
      </c>
      <c r="C10" s="6">
        <v>1000000</v>
      </c>
      <c r="E10" s="6">
        <v>1000000</v>
      </c>
      <c r="G10" s="6">
        <v>957823</v>
      </c>
      <c r="I10" s="6" t="s">
        <v>100</v>
      </c>
      <c r="K10" s="6">
        <v>957823000000</v>
      </c>
      <c r="M10" s="6" t="s">
        <v>374</v>
      </c>
    </row>
    <row r="11" spans="1:13" ht="21" x14ac:dyDescent="0.25">
      <c r="A11" s="7" t="s">
        <v>71</v>
      </c>
      <c r="C11" s="6">
        <v>1000000</v>
      </c>
      <c r="E11" s="6">
        <v>947625</v>
      </c>
      <c r="G11" s="6">
        <v>964029</v>
      </c>
      <c r="I11" s="6" t="s">
        <v>101</v>
      </c>
      <c r="K11" s="6">
        <v>964029000000</v>
      </c>
      <c r="M11" s="6" t="s">
        <v>374</v>
      </c>
    </row>
    <row r="12" spans="1:13" ht="21" x14ac:dyDescent="0.25">
      <c r="A12" s="7" t="s">
        <v>77</v>
      </c>
      <c r="C12" s="6">
        <v>5430000</v>
      </c>
      <c r="E12" s="6">
        <v>989650</v>
      </c>
      <c r="G12" s="6">
        <v>935421</v>
      </c>
      <c r="I12" s="6" t="s">
        <v>102</v>
      </c>
      <c r="K12" s="6">
        <v>5079336030000</v>
      </c>
      <c r="M12" s="6" t="s">
        <v>374</v>
      </c>
    </row>
    <row r="13" spans="1:13" ht="21" x14ac:dyDescent="0.25">
      <c r="A13" s="7" t="s">
        <v>78</v>
      </c>
      <c r="C13" s="6">
        <v>130571</v>
      </c>
      <c r="E13" s="6">
        <v>954750</v>
      </c>
      <c r="G13" s="6">
        <v>896994</v>
      </c>
      <c r="I13" s="6" t="s">
        <v>103</v>
      </c>
      <c r="K13" s="6">
        <v>117121403574</v>
      </c>
      <c r="M13" s="6" t="s">
        <v>374</v>
      </c>
    </row>
    <row r="14" spans="1:13" ht="21" x14ac:dyDescent="0.25">
      <c r="A14" s="7" t="s">
        <v>79</v>
      </c>
      <c r="C14" s="6">
        <v>155000</v>
      </c>
      <c r="E14" s="6">
        <v>961860</v>
      </c>
      <c r="G14" s="6">
        <v>913556</v>
      </c>
      <c r="I14" s="6" t="s">
        <v>104</v>
      </c>
      <c r="K14" s="6">
        <v>141601180000</v>
      </c>
      <c r="M14" s="6" t="s">
        <v>374</v>
      </c>
    </row>
    <row r="15" spans="1:13" ht="21" x14ac:dyDescent="0.25">
      <c r="A15" s="7" t="s">
        <v>69</v>
      </c>
      <c r="C15" s="6">
        <v>2000000</v>
      </c>
      <c r="E15" s="6">
        <v>989920</v>
      </c>
      <c r="G15" s="6">
        <v>1000000</v>
      </c>
      <c r="I15" s="6" t="s">
        <v>105</v>
      </c>
      <c r="K15" s="6">
        <v>2000000000000</v>
      </c>
      <c r="M15" s="6" t="s">
        <v>374</v>
      </c>
    </row>
    <row r="16" spans="1:13" ht="21" x14ac:dyDescent="0.25">
      <c r="A16" s="7" t="s">
        <v>80</v>
      </c>
      <c r="C16" s="6">
        <v>825000</v>
      </c>
      <c r="E16" s="6">
        <v>891020</v>
      </c>
      <c r="G16" s="6">
        <v>844889</v>
      </c>
      <c r="I16" s="6" t="s">
        <v>106</v>
      </c>
      <c r="K16" s="6">
        <v>697033425000</v>
      </c>
      <c r="M16" s="6" t="s">
        <v>374</v>
      </c>
    </row>
    <row r="17" spans="1:13" ht="21" x14ac:dyDescent="0.25">
      <c r="A17" s="7" t="s">
        <v>74</v>
      </c>
      <c r="C17" s="6">
        <v>1000000</v>
      </c>
      <c r="E17" s="6">
        <v>1000000</v>
      </c>
      <c r="G17" s="6">
        <v>1000000</v>
      </c>
      <c r="I17" s="6" t="s">
        <v>41</v>
      </c>
      <c r="K17" s="6">
        <v>1000000000000</v>
      </c>
      <c r="M17" s="6" t="s">
        <v>374</v>
      </c>
    </row>
    <row r="18" spans="1:13" ht="21" x14ac:dyDescent="0.25">
      <c r="A18" s="7" t="s">
        <v>43</v>
      </c>
      <c r="C18" s="6">
        <v>362205</v>
      </c>
      <c r="E18" s="6">
        <v>5023745.0098999999</v>
      </c>
      <c r="G18" s="6">
        <v>4901091</v>
      </c>
      <c r="I18" s="6" t="s">
        <v>107</v>
      </c>
      <c r="K18" s="6">
        <v>1775199665655</v>
      </c>
      <c r="M18" s="6" t="s">
        <v>374</v>
      </c>
    </row>
    <row r="19" spans="1:13" ht="21" x14ac:dyDescent="0.25">
      <c r="A19" s="7" t="s">
        <v>65</v>
      </c>
      <c r="C19" s="6">
        <v>3000000</v>
      </c>
      <c r="E19" s="6">
        <v>975015</v>
      </c>
      <c r="G19" s="6">
        <v>999789</v>
      </c>
      <c r="I19" s="6" t="s">
        <v>108</v>
      </c>
      <c r="K19" s="6">
        <v>2999367000000</v>
      </c>
      <c r="M19" s="6" t="s">
        <v>374</v>
      </c>
    </row>
    <row r="20" spans="1:13" ht="21" x14ac:dyDescent="0.25">
      <c r="A20" s="7" t="s">
        <v>70</v>
      </c>
      <c r="C20" s="6">
        <v>3500000</v>
      </c>
      <c r="E20" s="6">
        <v>1010000</v>
      </c>
      <c r="G20" s="6">
        <v>999835</v>
      </c>
      <c r="I20" s="6" t="s">
        <v>109</v>
      </c>
      <c r="K20" s="6">
        <v>3499422500000</v>
      </c>
      <c r="M20" s="6" t="s">
        <v>374</v>
      </c>
    </row>
    <row r="21" spans="1:13" ht="21" x14ac:dyDescent="0.25">
      <c r="A21" s="7" t="s">
        <v>81</v>
      </c>
      <c r="C21" s="6">
        <v>1000000</v>
      </c>
      <c r="E21" s="6">
        <v>999840</v>
      </c>
      <c r="G21" s="6">
        <v>939433</v>
      </c>
      <c r="I21" s="6" t="s">
        <v>110</v>
      </c>
      <c r="K21" s="6">
        <v>939433000000</v>
      </c>
      <c r="M21" s="6" t="s">
        <v>374</v>
      </c>
    </row>
    <row r="22" spans="1:13" ht="21" x14ac:dyDescent="0.25">
      <c r="A22" s="7" t="s">
        <v>47</v>
      </c>
      <c r="C22" s="6">
        <v>1440000</v>
      </c>
      <c r="E22" s="6">
        <v>1000000</v>
      </c>
      <c r="G22" s="6">
        <v>1000000</v>
      </c>
      <c r="I22" s="6" t="s">
        <v>41</v>
      </c>
      <c r="K22" s="6">
        <v>1440000000000</v>
      </c>
      <c r="M22" s="6" t="s">
        <v>374</v>
      </c>
    </row>
    <row r="23" spans="1:13" ht="21" x14ac:dyDescent="0.25">
      <c r="A23" s="7" t="s">
        <v>90</v>
      </c>
      <c r="C23" s="6">
        <v>450000</v>
      </c>
      <c r="E23" s="6">
        <v>1000000</v>
      </c>
      <c r="G23" s="6">
        <v>993928</v>
      </c>
      <c r="I23" s="6" t="s">
        <v>111</v>
      </c>
      <c r="K23" s="6">
        <v>447267600000</v>
      </c>
      <c r="M23" s="6" t="s">
        <v>374</v>
      </c>
    </row>
    <row r="24" spans="1:13" ht="21" x14ac:dyDescent="0.25">
      <c r="A24" s="7" t="s">
        <v>82</v>
      </c>
      <c r="C24" s="6">
        <v>4100000</v>
      </c>
      <c r="E24" s="6">
        <v>960920</v>
      </c>
      <c r="G24" s="6">
        <v>914316</v>
      </c>
      <c r="I24" s="6" t="s">
        <v>112</v>
      </c>
      <c r="K24" s="6">
        <v>3748695600000</v>
      </c>
      <c r="M24" s="6" t="s">
        <v>374</v>
      </c>
    </row>
    <row r="25" spans="1:13" ht="21" x14ac:dyDescent="0.25">
      <c r="A25" s="7" t="s">
        <v>83</v>
      </c>
      <c r="C25" s="6">
        <v>3000000</v>
      </c>
      <c r="E25" s="6">
        <v>936070</v>
      </c>
      <c r="G25" s="6">
        <v>868565</v>
      </c>
      <c r="I25" s="6" t="s">
        <v>113</v>
      </c>
      <c r="K25" s="6">
        <v>2605695000000</v>
      </c>
      <c r="M25" s="6" t="s">
        <v>374</v>
      </c>
    </row>
    <row r="26" spans="1:13" ht="21" x14ac:dyDescent="0.25">
      <c r="A26" s="7" t="s">
        <v>66</v>
      </c>
      <c r="C26" s="6">
        <v>1000000</v>
      </c>
      <c r="E26" s="6">
        <v>1000000</v>
      </c>
      <c r="G26" s="6">
        <v>987930</v>
      </c>
      <c r="I26" s="6" t="s">
        <v>114</v>
      </c>
      <c r="K26" s="6">
        <v>987930000000</v>
      </c>
      <c r="M26" s="6" t="s">
        <v>374</v>
      </c>
    </row>
    <row r="27" spans="1:13" ht="21" x14ac:dyDescent="0.25">
      <c r="A27" s="7" t="s">
        <v>75</v>
      </c>
      <c r="C27" s="6">
        <v>2495000</v>
      </c>
      <c r="E27" s="6">
        <v>1000000</v>
      </c>
      <c r="G27" s="6">
        <v>1000000</v>
      </c>
      <c r="I27" s="6" t="s">
        <v>41</v>
      </c>
      <c r="K27" s="6">
        <v>2495000000000</v>
      </c>
      <c r="M27" s="6" t="s">
        <v>374</v>
      </c>
    </row>
    <row r="28" spans="1:13" ht="21" x14ac:dyDescent="0.25">
      <c r="A28" s="7" t="s">
        <v>91</v>
      </c>
      <c r="C28" s="6">
        <v>995000</v>
      </c>
      <c r="E28" s="6">
        <v>1009999</v>
      </c>
      <c r="G28" s="6">
        <v>1000000</v>
      </c>
      <c r="I28" s="6" t="s">
        <v>115</v>
      </c>
      <c r="K28" s="6">
        <v>995000000000</v>
      </c>
      <c r="M28" s="6" t="s">
        <v>374</v>
      </c>
    </row>
    <row r="29" spans="1:13" ht="21" x14ac:dyDescent="0.25">
      <c r="A29" s="7" t="s">
        <v>84</v>
      </c>
      <c r="C29" s="6">
        <v>2098065</v>
      </c>
      <c r="E29" s="6">
        <v>895090</v>
      </c>
      <c r="G29" s="6">
        <v>859673</v>
      </c>
      <c r="I29" s="6" t="s">
        <v>116</v>
      </c>
      <c r="K29" s="6">
        <v>1803649832745</v>
      </c>
      <c r="M29" s="6" t="s">
        <v>374</v>
      </c>
    </row>
    <row r="30" spans="1:13" ht="21" x14ac:dyDescent="0.25">
      <c r="A30" s="7" t="s">
        <v>44</v>
      </c>
      <c r="C30" s="6">
        <v>252190</v>
      </c>
      <c r="E30" s="6">
        <v>3367198.4164</v>
      </c>
      <c r="G30" s="6">
        <v>3236437</v>
      </c>
      <c r="I30" s="6" t="s">
        <v>117</v>
      </c>
      <c r="K30" s="6">
        <v>816197047030</v>
      </c>
      <c r="M30" s="6" t="s">
        <v>374</v>
      </c>
    </row>
    <row r="31" spans="1:13" ht="21" x14ac:dyDescent="0.25">
      <c r="A31" s="7" t="s">
        <v>85</v>
      </c>
      <c r="C31" s="6">
        <v>7793740</v>
      </c>
      <c r="E31" s="6">
        <v>929000</v>
      </c>
      <c r="G31" s="6">
        <v>875719</v>
      </c>
      <c r="I31" s="6" t="s">
        <v>118</v>
      </c>
      <c r="K31" s="6">
        <v>6825126199060</v>
      </c>
      <c r="M31" s="6" t="s">
        <v>374</v>
      </c>
    </row>
    <row r="32" spans="1:13" ht="21" x14ac:dyDescent="0.25">
      <c r="A32" s="7" t="s">
        <v>86</v>
      </c>
      <c r="C32" s="6">
        <v>6048600</v>
      </c>
      <c r="E32" s="6">
        <v>990000</v>
      </c>
      <c r="G32" s="6">
        <v>909558</v>
      </c>
      <c r="I32" s="6" t="s">
        <v>119</v>
      </c>
      <c r="K32" s="6">
        <v>5501552518800</v>
      </c>
      <c r="M32" s="6" t="s">
        <v>374</v>
      </c>
    </row>
    <row r="33" spans="1:13" ht="21" x14ac:dyDescent="0.25">
      <c r="A33" s="7" t="s">
        <v>87</v>
      </c>
      <c r="C33" s="6">
        <v>1500000</v>
      </c>
      <c r="E33" s="6">
        <v>900300</v>
      </c>
      <c r="G33" s="6">
        <v>843371</v>
      </c>
      <c r="I33" s="6" t="s">
        <v>120</v>
      </c>
      <c r="K33" s="6">
        <v>1265056500000</v>
      </c>
      <c r="M33" s="6" t="s">
        <v>374</v>
      </c>
    </row>
    <row r="34" spans="1:13" ht="21" x14ac:dyDescent="0.25">
      <c r="A34" s="7" t="s">
        <v>72</v>
      </c>
      <c r="C34" s="6">
        <v>2257027</v>
      </c>
      <c r="E34" s="6">
        <v>784773</v>
      </c>
      <c r="G34" s="6">
        <v>784773</v>
      </c>
      <c r="I34" s="6" t="s">
        <v>41</v>
      </c>
      <c r="K34" s="6">
        <v>1771253849871</v>
      </c>
      <c r="M34" s="6" t="s">
        <v>374</v>
      </c>
    </row>
    <row r="35" spans="1:13" ht="21" x14ac:dyDescent="0.25">
      <c r="A35" s="7" t="s">
        <v>88</v>
      </c>
      <c r="C35" s="6">
        <v>15191600</v>
      </c>
      <c r="E35" s="6">
        <v>912000</v>
      </c>
      <c r="G35" s="6">
        <v>886813</v>
      </c>
      <c r="I35" s="6" t="s">
        <v>121</v>
      </c>
      <c r="K35" s="6">
        <v>13472108370800</v>
      </c>
      <c r="M35" s="6" t="s">
        <v>374</v>
      </c>
    </row>
    <row r="36" spans="1:13" ht="21" x14ac:dyDescent="0.25">
      <c r="A36" s="7" t="s">
        <v>89</v>
      </c>
      <c r="C36" s="6">
        <v>1995000</v>
      </c>
      <c r="E36" s="6">
        <v>1000000</v>
      </c>
      <c r="G36" s="6">
        <v>1000000</v>
      </c>
      <c r="I36" s="6" t="s">
        <v>41</v>
      </c>
      <c r="K36" s="6">
        <v>1995000000000</v>
      </c>
      <c r="M36" s="6" t="s">
        <v>374</v>
      </c>
    </row>
    <row r="37" spans="1:13" ht="21" x14ac:dyDescent="0.25">
      <c r="A37" s="7" t="s">
        <v>73</v>
      </c>
      <c r="C37" s="6">
        <v>1500000</v>
      </c>
      <c r="E37" s="6">
        <v>940300</v>
      </c>
      <c r="G37" s="6">
        <v>865990</v>
      </c>
      <c r="I37" s="6" t="s">
        <v>122</v>
      </c>
      <c r="K37" s="6">
        <v>1298985000000</v>
      </c>
      <c r="M37" s="6" t="s">
        <v>374</v>
      </c>
    </row>
    <row r="38" spans="1:13" ht="21" x14ac:dyDescent="0.25">
      <c r="A38" s="7" t="s">
        <v>67</v>
      </c>
      <c r="C38" s="6">
        <v>2390000</v>
      </c>
      <c r="E38" s="6">
        <v>1000000</v>
      </c>
      <c r="G38" s="6">
        <v>1000000</v>
      </c>
      <c r="I38" s="6" t="s">
        <v>41</v>
      </c>
      <c r="K38" s="6">
        <v>2390000000000</v>
      </c>
      <c r="M38" s="6" t="s">
        <v>374</v>
      </c>
    </row>
    <row r="39" spans="1:13" ht="21" x14ac:dyDescent="0.25">
      <c r="A39" s="7" t="s">
        <v>76</v>
      </c>
      <c r="C39" s="6">
        <v>2400000</v>
      </c>
      <c r="E39" s="6">
        <v>1000000</v>
      </c>
      <c r="G39" s="6">
        <v>1000000</v>
      </c>
      <c r="I39" s="6" t="s">
        <v>41</v>
      </c>
      <c r="K39" s="6">
        <v>2400000000000</v>
      </c>
      <c r="M39" s="6" t="s">
        <v>374</v>
      </c>
    </row>
    <row r="40" spans="1:13" ht="21.75" thickBot="1" x14ac:dyDescent="0.3">
      <c r="K40" s="22">
        <f>SUM(K8:K39)</f>
        <v>74786772014535</v>
      </c>
    </row>
    <row r="41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97"/>
  <sheetViews>
    <sheetView rightToLeft="1" topLeftCell="A88" workbookViewId="0">
      <selection activeCell="K91" sqref="K91"/>
    </sheetView>
  </sheetViews>
  <sheetFormatPr defaultRowHeight="18.75" x14ac:dyDescent="0.25"/>
  <cols>
    <col min="1" max="1" width="15.85546875" style="6" customWidth="1"/>
    <col min="2" max="2" width="1" style="6" customWidth="1"/>
    <col min="3" max="3" width="24" style="6" customWidth="1"/>
    <col min="4" max="4" width="1" style="6" customWidth="1"/>
    <col min="5" max="5" width="24" style="6" customWidth="1"/>
    <col min="6" max="6" width="1" style="6" customWidth="1"/>
    <col min="7" max="7" width="24" style="6" customWidth="1"/>
    <col min="8" max="8" width="1" style="6" customWidth="1"/>
    <col min="9" max="9" width="24" style="6" customWidth="1"/>
    <col min="10" max="10" width="1" style="6" customWidth="1"/>
    <col min="11" max="11" width="25" style="6" customWidth="1"/>
    <col min="12" max="12" width="1" style="6" customWidth="1"/>
    <col min="13" max="13" width="9.140625" style="6" customWidth="1"/>
    <col min="14" max="16384" width="9.140625" style="6"/>
  </cols>
  <sheetData>
    <row r="2" spans="1:11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</row>
    <row r="4" spans="1:11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7" thickBot="1" x14ac:dyDescent="0.3">
      <c r="A6" s="27" t="s">
        <v>124</v>
      </c>
      <c r="C6" s="27" t="s">
        <v>4</v>
      </c>
      <c r="E6" s="27" t="s">
        <v>5</v>
      </c>
      <c r="F6" s="27" t="s">
        <v>5</v>
      </c>
      <c r="G6" s="27" t="s">
        <v>5</v>
      </c>
      <c r="I6" s="27" t="s">
        <v>6</v>
      </c>
      <c r="J6" s="27" t="s">
        <v>6</v>
      </c>
      <c r="K6" s="27" t="s">
        <v>6</v>
      </c>
    </row>
    <row r="7" spans="1:11" ht="27" thickBot="1" x14ac:dyDescent="0.3">
      <c r="A7" s="27" t="s">
        <v>124</v>
      </c>
      <c r="C7" s="27" t="s">
        <v>126</v>
      </c>
      <c r="E7" s="27" t="s">
        <v>127</v>
      </c>
      <c r="G7" s="27" t="s">
        <v>128</v>
      </c>
      <c r="I7" s="27" t="s">
        <v>126</v>
      </c>
      <c r="K7" s="27" t="s">
        <v>123</v>
      </c>
    </row>
    <row r="8" spans="1:11" ht="21" x14ac:dyDescent="0.25">
      <c r="A8" s="7" t="s">
        <v>129</v>
      </c>
      <c r="C8" s="6">
        <v>5543583</v>
      </c>
      <c r="E8" s="6">
        <v>11076919182314</v>
      </c>
      <c r="G8" s="6">
        <v>10918883935000</v>
      </c>
      <c r="I8" s="6">
        <v>158040790897</v>
      </c>
      <c r="K8" s="11">
        <v>5.8512631060757497E-4</v>
      </c>
    </row>
    <row r="9" spans="1:11" ht="21" x14ac:dyDescent="0.25">
      <c r="A9" s="7" t="s">
        <v>131</v>
      </c>
      <c r="C9" s="6">
        <v>6078064268</v>
      </c>
      <c r="E9" s="6">
        <v>69411540524827</v>
      </c>
      <c r="G9" s="6">
        <v>68428115929838</v>
      </c>
      <c r="I9" s="6">
        <v>989502659257</v>
      </c>
      <c r="K9" s="11">
        <v>3.6635101422946834E-3</v>
      </c>
    </row>
    <row r="10" spans="1:11" ht="21" x14ac:dyDescent="0.25">
      <c r="A10" s="7" t="s">
        <v>133</v>
      </c>
      <c r="C10" s="6">
        <v>5822482840</v>
      </c>
      <c r="E10" s="6">
        <v>11219831115248</v>
      </c>
      <c r="G10" s="6">
        <v>11028044750000</v>
      </c>
      <c r="I10" s="6">
        <v>197608848088</v>
      </c>
      <c r="K10" s="11">
        <v>7.3162210571637329E-4</v>
      </c>
    </row>
    <row r="11" spans="1:11" ht="21" x14ac:dyDescent="0.25">
      <c r="A11" s="7" t="s">
        <v>129</v>
      </c>
      <c r="C11" s="6">
        <v>242500</v>
      </c>
      <c r="E11" s="6">
        <v>0</v>
      </c>
      <c r="G11" s="6">
        <v>0</v>
      </c>
      <c r="I11" s="6">
        <v>242500</v>
      </c>
      <c r="K11" s="11">
        <v>8.9782599490287921E-10</v>
      </c>
    </row>
    <row r="12" spans="1:11" ht="21" x14ac:dyDescent="0.25">
      <c r="A12" s="7" t="s">
        <v>134</v>
      </c>
      <c r="C12" s="6">
        <v>7643661</v>
      </c>
      <c r="E12" s="6">
        <v>13060066449239</v>
      </c>
      <c r="G12" s="6">
        <v>13033311015820</v>
      </c>
      <c r="I12" s="6">
        <v>26763077080</v>
      </c>
      <c r="K12" s="11">
        <v>9.9086953839230696E-5</v>
      </c>
    </row>
    <row r="13" spans="1:11" ht="21" x14ac:dyDescent="0.25">
      <c r="A13" s="7" t="s">
        <v>136</v>
      </c>
      <c r="C13" s="6">
        <v>296183271577</v>
      </c>
      <c r="E13" s="6">
        <v>25686418206456</v>
      </c>
      <c r="G13" s="6">
        <v>25441966055000</v>
      </c>
      <c r="I13" s="6">
        <v>540635423033</v>
      </c>
      <c r="K13" s="11">
        <v>2.0016352023271844E-3</v>
      </c>
    </row>
    <row r="14" spans="1:11" ht="21" x14ac:dyDescent="0.25">
      <c r="A14" s="7" t="s">
        <v>138</v>
      </c>
      <c r="C14" s="6">
        <v>4304794</v>
      </c>
      <c r="E14" s="6">
        <v>1070856860484</v>
      </c>
      <c r="G14" s="6">
        <v>1036076635000</v>
      </c>
      <c r="I14" s="6">
        <v>34784530278</v>
      </c>
      <c r="K14" s="11">
        <v>1.2878538352195743E-4</v>
      </c>
    </row>
    <row r="15" spans="1:11" ht="21" x14ac:dyDescent="0.25">
      <c r="A15" s="7" t="s">
        <v>140</v>
      </c>
      <c r="C15" s="6">
        <v>2998191</v>
      </c>
      <c r="E15" s="6">
        <v>46832630136973</v>
      </c>
      <c r="G15" s="6">
        <v>46774340730200</v>
      </c>
      <c r="I15" s="6">
        <v>58292404964</v>
      </c>
      <c r="K15" s="11">
        <v>2.1582035662715395E-4</v>
      </c>
    </row>
    <row r="16" spans="1:11" ht="21" x14ac:dyDescent="0.25">
      <c r="A16" s="7" t="s">
        <v>142</v>
      </c>
      <c r="C16" s="6">
        <v>430000</v>
      </c>
      <c r="E16" s="6">
        <v>9814191780821</v>
      </c>
      <c r="G16" s="6">
        <v>9814190520890</v>
      </c>
      <c r="I16" s="6">
        <v>1689931</v>
      </c>
      <c r="K16" s="11">
        <v>6.256758686153474E-9</v>
      </c>
    </row>
    <row r="17" spans="1:11" ht="21" x14ac:dyDescent="0.25">
      <c r="A17" s="7" t="s">
        <v>140</v>
      </c>
      <c r="C17" s="6">
        <v>1300000000000</v>
      </c>
      <c r="E17" s="6">
        <v>0</v>
      </c>
      <c r="G17" s="6">
        <v>1300000000000</v>
      </c>
      <c r="I17" s="6">
        <v>0</v>
      </c>
      <c r="K17" s="11">
        <v>0</v>
      </c>
    </row>
    <row r="18" spans="1:11" ht="21" x14ac:dyDescent="0.25">
      <c r="A18" s="7" t="s">
        <v>144</v>
      </c>
      <c r="C18" s="6">
        <v>500000000000</v>
      </c>
      <c r="E18" s="6">
        <v>0</v>
      </c>
      <c r="G18" s="6">
        <v>500000000000</v>
      </c>
      <c r="I18" s="6">
        <v>0</v>
      </c>
      <c r="K18" s="11">
        <v>0</v>
      </c>
    </row>
    <row r="19" spans="1:11" ht="21" x14ac:dyDescent="0.25">
      <c r="A19" s="7" t="s">
        <v>146</v>
      </c>
      <c r="C19" s="6">
        <v>2250000000000</v>
      </c>
      <c r="E19" s="6">
        <v>0</v>
      </c>
      <c r="G19" s="6">
        <v>2250000000000</v>
      </c>
      <c r="I19" s="6">
        <v>0</v>
      </c>
      <c r="K19" s="11">
        <v>0</v>
      </c>
    </row>
    <row r="20" spans="1:11" ht="21" x14ac:dyDescent="0.25">
      <c r="A20" s="7" t="s">
        <v>148</v>
      </c>
      <c r="C20" s="6">
        <v>2400000000000</v>
      </c>
      <c r="E20" s="6">
        <v>0</v>
      </c>
      <c r="G20" s="6">
        <v>2400000000000</v>
      </c>
      <c r="I20" s="6">
        <v>0</v>
      </c>
      <c r="K20" s="11">
        <v>0</v>
      </c>
    </row>
    <row r="21" spans="1:11" ht="21" x14ac:dyDescent="0.25">
      <c r="A21" s="7" t="s">
        <v>148</v>
      </c>
      <c r="C21" s="6">
        <v>8450000000000</v>
      </c>
      <c r="E21" s="6">
        <v>0</v>
      </c>
      <c r="G21" s="6">
        <v>7450000000000</v>
      </c>
      <c r="I21" s="6">
        <v>1000000000000</v>
      </c>
      <c r="K21" s="11">
        <v>3.702375236712904E-3</v>
      </c>
    </row>
    <row r="22" spans="1:11" ht="21" x14ac:dyDescent="0.25">
      <c r="A22" s="7" t="s">
        <v>151</v>
      </c>
      <c r="C22" s="6">
        <v>650000000000</v>
      </c>
      <c r="E22" s="6">
        <v>0</v>
      </c>
      <c r="G22" s="6">
        <v>0</v>
      </c>
      <c r="I22" s="6">
        <v>650000000000</v>
      </c>
      <c r="K22" s="11">
        <v>2.4065439038633875E-3</v>
      </c>
    </row>
    <row r="23" spans="1:11" ht="21" x14ac:dyDescent="0.25">
      <c r="A23" s="7" t="s">
        <v>153</v>
      </c>
      <c r="C23" s="6">
        <v>18199309</v>
      </c>
      <c r="E23" s="6">
        <v>76957</v>
      </c>
      <c r="G23" s="6">
        <v>0</v>
      </c>
      <c r="I23" s="6">
        <v>18276266</v>
      </c>
      <c r="K23" s="11">
        <v>6.7665594657978001E-8</v>
      </c>
    </row>
    <row r="24" spans="1:11" ht="21" x14ac:dyDescent="0.25">
      <c r="A24" s="7" t="s">
        <v>151</v>
      </c>
      <c r="C24" s="6">
        <v>700000000000</v>
      </c>
      <c r="E24" s="6">
        <v>0</v>
      </c>
      <c r="G24" s="6">
        <v>0</v>
      </c>
      <c r="I24" s="6">
        <v>700000000000</v>
      </c>
      <c r="K24" s="11">
        <v>2.5916626656990326E-3</v>
      </c>
    </row>
    <row r="25" spans="1:11" ht="21" x14ac:dyDescent="0.25">
      <c r="A25" s="7" t="s">
        <v>146</v>
      </c>
      <c r="C25" s="6">
        <v>400000000000</v>
      </c>
      <c r="E25" s="6">
        <v>0</v>
      </c>
      <c r="G25" s="6">
        <v>400000000000</v>
      </c>
      <c r="I25" s="6">
        <v>0</v>
      </c>
      <c r="K25" s="11">
        <v>0</v>
      </c>
    </row>
    <row r="26" spans="1:11" ht="21" x14ac:dyDescent="0.25">
      <c r="A26" s="7" t="s">
        <v>157</v>
      </c>
      <c r="C26" s="6">
        <v>2100000000000</v>
      </c>
      <c r="E26" s="6">
        <v>0</v>
      </c>
      <c r="G26" s="6">
        <v>800000000000</v>
      </c>
      <c r="I26" s="6">
        <v>1300000000000</v>
      </c>
      <c r="K26" s="11">
        <v>4.813087807726775E-3</v>
      </c>
    </row>
    <row r="27" spans="1:11" ht="21" x14ac:dyDescent="0.25">
      <c r="A27" s="7" t="s">
        <v>159</v>
      </c>
      <c r="C27" s="6">
        <v>8500000000000</v>
      </c>
      <c r="E27" s="6">
        <v>0</v>
      </c>
      <c r="G27" s="6">
        <v>8500000000000</v>
      </c>
      <c r="I27" s="6">
        <v>0</v>
      </c>
      <c r="K27" s="11">
        <v>0</v>
      </c>
    </row>
    <row r="28" spans="1:11" ht="21" x14ac:dyDescent="0.25">
      <c r="A28" s="7" t="s">
        <v>157</v>
      </c>
      <c r="C28" s="6">
        <v>1800000000000</v>
      </c>
      <c r="E28" s="6">
        <v>0</v>
      </c>
      <c r="G28" s="6">
        <v>0</v>
      </c>
      <c r="I28" s="6">
        <v>1800000000000</v>
      </c>
      <c r="K28" s="11">
        <v>6.6642754260832267E-3</v>
      </c>
    </row>
    <row r="29" spans="1:11" ht="21" x14ac:dyDescent="0.25">
      <c r="A29" s="7" t="s">
        <v>157</v>
      </c>
      <c r="C29" s="6">
        <v>1900000000000</v>
      </c>
      <c r="E29" s="6">
        <v>0</v>
      </c>
      <c r="G29" s="6">
        <v>0</v>
      </c>
      <c r="I29" s="6">
        <v>1900000000000</v>
      </c>
      <c r="K29" s="11">
        <v>7.0345129497545178E-3</v>
      </c>
    </row>
    <row r="30" spans="1:11" ht="21" x14ac:dyDescent="0.25">
      <c r="A30" s="7" t="s">
        <v>140</v>
      </c>
      <c r="C30" s="6">
        <v>1000000000000</v>
      </c>
      <c r="E30" s="6">
        <v>0</v>
      </c>
      <c r="G30" s="6">
        <v>1000000000000</v>
      </c>
      <c r="I30" s="6">
        <v>0</v>
      </c>
      <c r="K30" s="11">
        <v>0</v>
      </c>
    </row>
    <row r="31" spans="1:11" ht="21" x14ac:dyDescent="0.25">
      <c r="A31" s="7" t="s">
        <v>157</v>
      </c>
      <c r="C31" s="6">
        <v>1750000000000</v>
      </c>
      <c r="E31" s="6">
        <v>0</v>
      </c>
      <c r="G31" s="6">
        <v>0</v>
      </c>
      <c r="I31" s="6">
        <v>1750000000000</v>
      </c>
      <c r="K31" s="11">
        <v>6.4791566642475821E-3</v>
      </c>
    </row>
    <row r="32" spans="1:11" ht="21" x14ac:dyDescent="0.25">
      <c r="A32" s="7" t="s">
        <v>165</v>
      </c>
      <c r="C32" s="6">
        <v>3000000000000</v>
      </c>
      <c r="E32" s="6">
        <v>0</v>
      </c>
      <c r="G32" s="6">
        <v>3000000000000</v>
      </c>
      <c r="I32" s="6">
        <v>0</v>
      </c>
      <c r="K32" s="11">
        <v>0</v>
      </c>
    </row>
    <row r="33" spans="1:11" ht="21" x14ac:dyDescent="0.25">
      <c r="A33" s="7" t="s">
        <v>157</v>
      </c>
      <c r="C33" s="6">
        <v>1600000000000</v>
      </c>
      <c r="E33" s="6">
        <v>0</v>
      </c>
      <c r="G33" s="6">
        <v>0</v>
      </c>
      <c r="I33" s="6">
        <v>1600000000000</v>
      </c>
      <c r="K33" s="11">
        <v>5.9238003787406464E-3</v>
      </c>
    </row>
    <row r="34" spans="1:11" ht="21" x14ac:dyDescent="0.25">
      <c r="A34" s="7" t="s">
        <v>136</v>
      </c>
      <c r="C34" s="6">
        <v>3100000000000</v>
      </c>
      <c r="E34" s="6">
        <v>0</v>
      </c>
      <c r="G34" s="6">
        <v>0</v>
      </c>
      <c r="I34" s="6">
        <v>3100000000000</v>
      </c>
      <c r="K34" s="11">
        <v>1.1477363233810002E-2</v>
      </c>
    </row>
    <row r="35" spans="1:11" ht="21" x14ac:dyDescent="0.25">
      <c r="A35" s="7" t="s">
        <v>169</v>
      </c>
      <c r="C35" s="6">
        <v>1200000000000</v>
      </c>
      <c r="E35" s="6">
        <v>0</v>
      </c>
      <c r="G35" s="6">
        <v>1200000000000</v>
      </c>
      <c r="I35" s="6">
        <v>0</v>
      </c>
      <c r="K35" s="11">
        <v>0</v>
      </c>
    </row>
    <row r="36" spans="1:11" ht="21" x14ac:dyDescent="0.25">
      <c r="A36" s="7" t="s">
        <v>138</v>
      </c>
      <c r="C36" s="6">
        <v>1000000000000</v>
      </c>
      <c r="E36" s="6">
        <v>0</v>
      </c>
      <c r="G36" s="6">
        <v>0</v>
      </c>
      <c r="I36" s="6">
        <v>1000000000000</v>
      </c>
      <c r="K36" s="11">
        <v>3.702375236712904E-3</v>
      </c>
    </row>
    <row r="37" spans="1:11" ht="21" x14ac:dyDescent="0.25">
      <c r="A37" s="7" t="s">
        <v>136</v>
      </c>
      <c r="C37" s="6">
        <v>2900000000000</v>
      </c>
      <c r="E37" s="6">
        <v>0</v>
      </c>
      <c r="G37" s="6">
        <v>0</v>
      </c>
      <c r="I37" s="6">
        <v>2900000000000</v>
      </c>
      <c r="K37" s="11">
        <v>1.0736888186467421E-2</v>
      </c>
    </row>
    <row r="38" spans="1:11" ht="21" x14ac:dyDescent="0.25">
      <c r="A38" s="7" t="s">
        <v>144</v>
      </c>
      <c r="C38" s="6">
        <v>1000000000000</v>
      </c>
      <c r="E38" s="6">
        <v>0</v>
      </c>
      <c r="G38" s="6">
        <v>1000000000000</v>
      </c>
      <c r="I38" s="6">
        <v>0</v>
      </c>
      <c r="K38" s="11">
        <v>0</v>
      </c>
    </row>
    <row r="39" spans="1:11" ht="21" x14ac:dyDescent="0.25">
      <c r="A39" s="7" t="s">
        <v>136</v>
      </c>
      <c r="C39" s="6">
        <v>2000000000000</v>
      </c>
      <c r="E39" s="6">
        <v>0</v>
      </c>
      <c r="G39" s="6">
        <v>0</v>
      </c>
      <c r="I39" s="6">
        <v>2000000000000</v>
      </c>
      <c r="K39" s="11">
        <v>7.404750473425808E-3</v>
      </c>
    </row>
    <row r="40" spans="1:11" ht="21" x14ac:dyDescent="0.25">
      <c r="A40" s="7" t="s">
        <v>175</v>
      </c>
      <c r="C40" s="6">
        <v>1750000000000</v>
      </c>
      <c r="E40" s="6">
        <v>0</v>
      </c>
      <c r="G40" s="6">
        <v>0</v>
      </c>
      <c r="I40" s="6">
        <v>1750000000000</v>
      </c>
      <c r="K40" s="11">
        <v>6.4791566642475821E-3</v>
      </c>
    </row>
    <row r="41" spans="1:11" ht="21" x14ac:dyDescent="0.25">
      <c r="A41" s="7" t="s">
        <v>177</v>
      </c>
      <c r="C41" s="6">
        <v>650000000000</v>
      </c>
      <c r="E41" s="6">
        <v>0</v>
      </c>
      <c r="G41" s="6">
        <v>650000000000</v>
      </c>
      <c r="I41" s="6">
        <v>0</v>
      </c>
      <c r="K41" s="11">
        <v>0</v>
      </c>
    </row>
    <row r="42" spans="1:11" ht="21" x14ac:dyDescent="0.25">
      <c r="A42" s="7" t="s">
        <v>146</v>
      </c>
      <c r="C42" s="6">
        <v>3300000000000</v>
      </c>
      <c r="E42" s="6">
        <v>0</v>
      </c>
      <c r="G42" s="6">
        <v>3300000000000</v>
      </c>
      <c r="I42" s="6">
        <v>0</v>
      </c>
      <c r="K42" s="11">
        <v>0</v>
      </c>
    </row>
    <row r="43" spans="1:11" ht="21" x14ac:dyDescent="0.25">
      <c r="A43" s="7" t="s">
        <v>134</v>
      </c>
      <c r="C43" s="6">
        <v>1650000000000</v>
      </c>
      <c r="E43" s="6">
        <v>0</v>
      </c>
      <c r="G43" s="6">
        <v>0</v>
      </c>
      <c r="I43" s="6">
        <v>1650000000000</v>
      </c>
      <c r="K43" s="11">
        <v>6.1089191405762919E-3</v>
      </c>
    </row>
    <row r="44" spans="1:11" ht="21" x14ac:dyDescent="0.25">
      <c r="A44" s="7" t="s">
        <v>165</v>
      </c>
      <c r="C44" s="6">
        <v>1000000000000</v>
      </c>
      <c r="E44" s="6">
        <v>0</v>
      </c>
      <c r="G44" s="6">
        <v>0</v>
      </c>
      <c r="I44" s="6">
        <v>1000000000000</v>
      </c>
      <c r="K44" s="11">
        <v>3.702375236712904E-3</v>
      </c>
    </row>
    <row r="45" spans="1:11" ht="21" x14ac:dyDescent="0.25">
      <c r="A45" s="7" t="s">
        <v>136</v>
      </c>
      <c r="C45" s="6">
        <v>1950000000000</v>
      </c>
      <c r="E45" s="6">
        <v>0</v>
      </c>
      <c r="G45" s="6">
        <v>0</v>
      </c>
      <c r="I45" s="6">
        <v>1950000000000</v>
      </c>
      <c r="K45" s="11">
        <v>7.2196317115901625E-3</v>
      </c>
    </row>
    <row r="46" spans="1:11" ht="21" x14ac:dyDescent="0.25">
      <c r="A46" s="7" t="s">
        <v>183</v>
      </c>
      <c r="C46" s="6">
        <v>2000000000000</v>
      </c>
      <c r="E46" s="6">
        <v>0</v>
      </c>
      <c r="G46" s="6">
        <v>0</v>
      </c>
      <c r="I46" s="6">
        <v>2000000000000</v>
      </c>
      <c r="K46" s="11">
        <v>7.404750473425808E-3</v>
      </c>
    </row>
    <row r="47" spans="1:11" ht="21" x14ac:dyDescent="0.25">
      <c r="A47" s="7" t="s">
        <v>183</v>
      </c>
      <c r="C47" s="6">
        <v>2700000000000</v>
      </c>
      <c r="E47" s="6">
        <v>0</v>
      </c>
      <c r="G47" s="6">
        <v>0</v>
      </c>
      <c r="I47" s="6">
        <v>2700000000000</v>
      </c>
      <c r="K47" s="11">
        <v>9.996413139124841E-3</v>
      </c>
    </row>
    <row r="48" spans="1:11" ht="21" x14ac:dyDescent="0.25">
      <c r="A48" s="7" t="s">
        <v>136</v>
      </c>
      <c r="C48" s="6">
        <v>1600000000000</v>
      </c>
      <c r="E48" s="6">
        <v>0</v>
      </c>
      <c r="G48" s="6">
        <v>0</v>
      </c>
      <c r="I48" s="6">
        <v>1600000000000</v>
      </c>
      <c r="K48" s="11">
        <v>5.9238003787406464E-3</v>
      </c>
    </row>
    <row r="49" spans="1:11" ht="21" x14ac:dyDescent="0.25">
      <c r="A49" s="7" t="s">
        <v>136</v>
      </c>
      <c r="C49" s="6">
        <v>1200000000000</v>
      </c>
      <c r="E49" s="6">
        <v>0</v>
      </c>
      <c r="G49" s="6">
        <v>0</v>
      </c>
      <c r="I49" s="6">
        <v>1200000000000</v>
      </c>
      <c r="K49" s="11">
        <v>4.4428502840554848E-3</v>
      </c>
    </row>
    <row r="50" spans="1:11" ht="21" x14ac:dyDescent="0.25">
      <c r="A50" s="7" t="s">
        <v>169</v>
      </c>
      <c r="C50" s="6">
        <v>1500000000000</v>
      </c>
      <c r="E50" s="6">
        <v>0</v>
      </c>
      <c r="G50" s="6">
        <v>1500000000000</v>
      </c>
      <c r="I50" s="6">
        <v>0</v>
      </c>
      <c r="K50" s="11">
        <v>0</v>
      </c>
    </row>
    <row r="51" spans="1:11" ht="21" x14ac:dyDescent="0.25">
      <c r="A51" s="7" t="s">
        <v>140</v>
      </c>
      <c r="C51" s="6">
        <v>2500000000000</v>
      </c>
      <c r="E51" s="6">
        <v>0</v>
      </c>
      <c r="G51" s="6">
        <v>2500000000000</v>
      </c>
      <c r="I51" s="6">
        <v>0</v>
      </c>
      <c r="K51" s="11">
        <v>0</v>
      </c>
    </row>
    <row r="52" spans="1:11" ht="21" x14ac:dyDescent="0.25">
      <c r="A52" s="7" t="s">
        <v>190</v>
      </c>
      <c r="C52" s="6">
        <v>2700000000000</v>
      </c>
      <c r="E52" s="6">
        <v>0</v>
      </c>
      <c r="G52" s="6">
        <v>0</v>
      </c>
      <c r="I52" s="6">
        <v>2700000000000</v>
      </c>
      <c r="K52" s="11">
        <v>9.996413139124841E-3</v>
      </c>
    </row>
    <row r="53" spans="1:11" ht="21" x14ac:dyDescent="0.25">
      <c r="A53" s="7" t="s">
        <v>192</v>
      </c>
      <c r="C53" s="6">
        <v>1000000000000</v>
      </c>
      <c r="E53" s="6">
        <v>0</v>
      </c>
      <c r="G53" s="6">
        <v>0</v>
      </c>
      <c r="I53" s="6">
        <v>1000000000000</v>
      </c>
      <c r="K53" s="11">
        <v>3.702375236712904E-3</v>
      </c>
    </row>
    <row r="54" spans="1:11" ht="21" x14ac:dyDescent="0.25">
      <c r="A54" s="7" t="s">
        <v>129</v>
      </c>
      <c r="C54" s="6">
        <v>3900000000000</v>
      </c>
      <c r="E54" s="6">
        <v>0</v>
      </c>
      <c r="G54" s="6">
        <v>0</v>
      </c>
      <c r="I54" s="6">
        <v>3900000000000</v>
      </c>
      <c r="K54" s="11">
        <v>1.4439263423180325E-2</v>
      </c>
    </row>
    <row r="55" spans="1:11" ht="21" x14ac:dyDescent="0.25">
      <c r="A55" s="7" t="s">
        <v>129</v>
      </c>
      <c r="C55" s="6">
        <v>300000000000</v>
      </c>
      <c r="E55" s="6">
        <v>0</v>
      </c>
      <c r="G55" s="6">
        <v>300000000000</v>
      </c>
      <c r="I55" s="6">
        <v>0</v>
      </c>
      <c r="K55" s="11">
        <v>0</v>
      </c>
    </row>
    <row r="56" spans="1:11" ht="21" x14ac:dyDescent="0.25">
      <c r="A56" s="7" t="s">
        <v>129</v>
      </c>
      <c r="C56" s="6">
        <v>2100000000000</v>
      </c>
      <c r="E56" s="6">
        <v>0</v>
      </c>
      <c r="G56" s="6">
        <v>2100000000000</v>
      </c>
      <c r="I56" s="6">
        <v>0</v>
      </c>
      <c r="K56" s="11">
        <v>0</v>
      </c>
    </row>
    <row r="57" spans="1:11" ht="21" x14ac:dyDescent="0.25">
      <c r="A57" s="7" t="s">
        <v>165</v>
      </c>
      <c r="C57" s="6">
        <v>1000000000000</v>
      </c>
      <c r="E57" s="6">
        <v>0</v>
      </c>
      <c r="G57" s="6">
        <v>0</v>
      </c>
      <c r="I57" s="6">
        <v>1000000000000</v>
      </c>
      <c r="K57" s="11">
        <v>3.702375236712904E-3</v>
      </c>
    </row>
    <row r="58" spans="1:11" ht="21" x14ac:dyDescent="0.25">
      <c r="A58" s="7" t="s">
        <v>129</v>
      </c>
      <c r="C58" s="6">
        <v>17950000000000</v>
      </c>
      <c r="E58" s="6">
        <v>0</v>
      </c>
      <c r="G58" s="6">
        <v>0</v>
      </c>
      <c r="I58" s="6">
        <v>17950000000000</v>
      </c>
      <c r="K58" s="11">
        <v>6.6457635498996623E-2</v>
      </c>
    </row>
    <row r="59" spans="1:11" ht="21" x14ac:dyDescent="0.25">
      <c r="A59" s="7" t="s">
        <v>129</v>
      </c>
      <c r="C59" s="6">
        <v>1300000000000</v>
      </c>
      <c r="E59" s="6">
        <v>0</v>
      </c>
      <c r="G59" s="6">
        <v>0</v>
      </c>
      <c r="I59" s="6">
        <v>1300000000000</v>
      </c>
      <c r="K59" s="11">
        <v>4.813087807726775E-3</v>
      </c>
    </row>
    <row r="60" spans="1:11" ht="21" x14ac:dyDescent="0.25">
      <c r="A60" s="7" t="s">
        <v>140</v>
      </c>
      <c r="C60" s="6">
        <v>1300000000000</v>
      </c>
      <c r="E60" s="6">
        <v>0</v>
      </c>
      <c r="G60" s="6">
        <v>0</v>
      </c>
      <c r="I60" s="6">
        <v>1300000000000</v>
      </c>
      <c r="K60" s="11">
        <v>4.813087807726775E-3</v>
      </c>
    </row>
    <row r="61" spans="1:11" ht="21" x14ac:dyDescent="0.25">
      <c r="A61" s="7" t="s">
        <v>165</v>
      </c>
      <c r="C61" s="6">
        <v>1000000000000</v>
      </c>
      <c r="E61" s="6">
        <v>0</v>
      </c>
      <c r="G61" s="6">
        <v>0</v>
      </c>
      <c r="I61" s="6">
        <v>1000000000000</v>
      </c>
      <c r="K61" s="11">
        <v>3.702375236712904E-3</v>
      </c>
    </row>
    <row r="62" spans="1:11" ht="21" x14ac:dyDescent="0.25">
      <c r="A62" s="7" t="s">
        <v>136</v>
      </c>
      <c r="C62" s="6">
        <v>2200000000000</v>
      </c>
      <c r="E62" s="6">
        <v>0</v>
      </c>
      <c r="G62" s="6">
        <v>0</v>
      </c>
      <c r="I62" s="6">
        <v>2200000000000</v>
      </c>
      <c r="K62" s="11">
        <v>8.1452255207683892E-3</v>
      </c>
    </row>
    <row r="63" spans="1:11" ht="21" x14ac:dyDescent="0.25">
      <c r="A63" s="7" t="s">
        <v>165</v>
      </c>
      <c r="C63" s="6">
        <v>0</v>
      </c>
      <c r="E63" s="6">
        <v>1400000000000</v>
      </c>
      <c r="G63" s="6">
        <v>0</v>
      </c>
      <c r="I63" s="6">
        <v>1400000000000</v>
      </c>
      <c r="K63" s="11">
        <v>5.1833253313980652E-3</v>
      </c>
    </row>
    <row r="64" spans="1:11" ht="21" x14ac:dyDescent="0.25">
      <c r="A64" s="7" t="s">
        <v>169</v>
      </c>
      <c r="C64" s="6">
        <v>0</v>
      </c>
      <c r="E64" s="6">
        <v>1750000000000</v>
      </c>
      <c r="G64" s="6">
        <v>0</v>
      </c>
      <c r="I64" s="6">
        <v>1750000000000</v>
      </c>
      <c r="K64" s="11">
        <v>6.4791566642475821E-3</v>
      </c>
    </row>
    <row r="65" spans="1:11" ht="21" x14ac:dyDescent="0.25">
      <c r="A65" s="7" t="s">
        <v>129</v>
      </c>
      <c r="C65" s="6">
        <v>0</v>
      </c>
      <c r="E65" s="6">
        <v>1000000000000</v>
      </c>
      <c r="G65" s="6">
        <v>0</v>
      </c>
      <c r="I65" s="6">
        <v>1000000000000</v>
      </c>
      <c r="K65" s="11">
        <v>3.702375236712904E-3</v>
      </c>
    </row>
    <row r="66" spans="1:11" ht="21" x14ac:dyDescent="0.25">
      <c r="A66" s="7" t="s">
        <v>208</v>
      </c>
      <c r="C66" s="6">
        <v>0</v>
      </c>
      <c r="E66" s="6">
        <v>1000000000000</v>
      </c>
      <c r="G66" s="6">
        <v>0</v>
      </c>
      <c r="I66" s="6">
        <v>1000000000000</v>
      </c>
      <c r="K66" s="11">
        <v>3.702375236712904E-3</v>
      </c>
    </row>
    <row r="67" spans="1:11" ht="21" x14ac:dyDescent="0.25">
      <c r="A67" s="7" t="s">
        <v>129</v>
      </c>
      <c r="C67" s="6">
        <v>0</v>
      </c>
      <c r="E67" s="6">
        <v>1650000000000</v>
      </c>
      <c r="G67" s="6">
        <v>0</v>
      </c>
      <c r="I67" s="6">
        <v>1650000000000</v>
      </c>
      <c r="K67" s="11">
        <v>6.1089191405762919E-3</v>
      </c>
    </row>
    <row r="68" spans="1:11" ht="21" x14ac:dyDescent="0.25">
      <c r="A68" s="7" t="s">
        <v>165</v>
      </c>
      <c r="C68" s="6">
        <v>0</v>
      </c>
      <c r="E68" s="6">
        <v>1650000000000</v>
      </c>
      <c r="G68" s="6">
        <v>0</v>
      </c>
      <c r="I68" s="6">
        <v>1650000000000</v>
      </c>
      <c r="K68" s="11">
        <v>6.1089191405762919E-3</v>
      </c>
    </row>
    <row r="69" spans="1:11" ht="21" x14ac:dyDescent="0.25">
      <c r="A69" s="7" t="s">
        <v>190</v>
      </c>
      <c r="C69" s="6">
        <v>0</v>
      </c>
      <c r="E69" s="6">
        <v>11000000000000</v>
      </c>
      <c r="G69" s="6">
        <v>0</v>
      </c>
      <c r="I69" s="6">
        <v>11000000000000</v>
      </c>
      <c r="K69" s="11">
        <v>4.0726127603841943E-2</v>
      </c>
    </row>
    <row r="70" spans="1:11" ht="21" x14ac:dyDescent="0.25">
      <c r="A70" s="7" t="s">
        <v>140</v>
      </c>
      <c r="C70" s="6">
        <v>0</v>
      </c>
      <c r="E70" s="6">
        <v>1500000000000</v>
      </c>
      <c r="G70" s="6">
        <v>0</v>
      </c>
      <c r="I70" s="6">
        <v>1500000000000</v>
      </c>
      <c r="K70" s="11">
        <v>5.5535628550693562E-3</v>
      </c>
    </row>
    <row r="71" spans="1:11" ht="21" x14ac:dyDescent="0.25">
      <c r="A71" s="7" t="s">
        <v>208</v>
      </c>
      <c r="C71" s="6">
        <v>0</v>
      </c>
      <c r="E71" s="6">
        <v>2000000000000</v>
      </c>
      <c r="G71" s="6">
        <v>0</v>
      </c>
      <c r="I71" s="6">
        <v>2000000000000</v>
      </c>
      <c r="K71" s="11">
        <v>7.404750473425808E-3</v>
      </c>
    </row>
    <row r="72" spans="1:11" ht="21" x14ac:dyDescent="0.25">
      <c r="A72" s="7" t="s">
        <v>140</v>
      </c>
      <c r="C72" s="6">
        <v>0</v>
      </c>
      <c r="E72" s="6">
        <v>1000000000000</v>
      </c>
      <c r="G72" s="6">
        <v>0</v>
      </c>
      <c r="I72" s="6">
        <v>1000000000000</v>
      </c>
      <c r="K72" s="11">
        <v>3.702375236712904E-3</v>
      </c>
    </row>
    <row r="73" spans="1:11" ht="21" x14ac:dyDescent="0.25">
      <c r="A73" s="7" t="s">
        <v>136</v>
      </c>
      <c r="C73" s="6">
        <v>0</v>
      </c>
      <c r="E73" s="6">
        <v>1500000000000</v>
      </c>
      <c r="G73" s="6">
        <v>0</v>
      </c>
      <c r="I73" s="6">
        <v>1500000000000</v>
      </c>
      <c r="K73" s="11">
        <v>5.5535628550693562E-3</v>
      </c>
    </row>
    <row r="74" spans="1:11" ht="21" x14ac:dyDescent="0.25">
      <c r="A74" s="7" t="s">
        <v>165</v>
      </c>
      <c r="C74" s="6">
        <v>0</v>
      </c>
      <c r="E74" s="6">
        <v>650000000000</v>
      </c>
      <c r="G74" s="6">
        <v>0</v>
      </c>
      <c r="I74" s="6">
        <v>650000000000</v>
      </c>
      <c r="K74" s="11">
        <v>2.4065439038633875E-3</v>
      </c>
    </row>
    <row r="75" spans="1:11" ht="21" x14ac:dyDescent="0.25">
      <c r="A75" s="7" t="s">
        <v>136</v>
      </c>
      <c r="C75" s="6">
        <v>0</v>
      </c>
      <c r="E75" s="6">
        <v>960000000000</v>
      </c>
      <c r="G75" s="6">
        <v>0</v>
      </c>
      <c r="I75" s="6">
        <v>960000000000</v>
      </c>
      <c r="K75" s="11">
        <v>3.5542802272443877E-3</v>
      </c>
    </row>
    <row r="76" spans="1:11" ht="21" x14ac:dyDescent="0.25">
      <c r="A76" s="7" t="s">
        <v>129</v>
      </c>
      <c r="C76" s="6">
        <v>0</v>
      </c>
      <c r="E76" s="6">
        <v>1000000000000</v>
      </c>
      <c r="G76" s="6">
        <v>0</v>
      </c>
      <c r="I76" s="6">
        <v>1000000000000</v>
      </c>
      <c r="K76" s="11">
        <v>3.702375236712904E-3</v>
      </c>
    </row>
    <row r="77" spans="1:11" ht="21" x14ac:dyDescent="0.25">
      <c r="A77" s="7" t="s">
        <v>165</v>
      </c>
      <c r="C77" s="6">
        <v>0</v>
      </c>
      <c r="E77" s="6">
        <v>1000000000000</v>
      </c>
      <c r="G77" s="6">
        <v>0</v>
      </c>
      <c r="I77" s="6">
        <v>1000000000000</v>
      </c>
      <c r="K77" s="11">
        <v>3.702375236712904E-3</v>
      </c>
    </row>
    <row r="78" spans="1:11" ht="21" x14ac:dyDescent="0.25">
      <c r="A78" s="7" t="s">
        <v>136</v>
      </c>
      <c r="C78" s="6">
        <v>0</v>
      </c>
      <c r="E78" s="6">
        <v>950000000000</v>
      </c>
      <c r="G78" s="6">
        <v>0</v>
      </c>
      <c r="I78" s="6">
        <v>950000000000</v>
      </c>
      <c r="K78" s="11">
        <v>3.5172564748772589E-3</v>
      </c>
    </row>
    <row r="79" spans="1:11" ht="21" x14ac:dyDescent="0.25">
      <c r="A79" s="7" t="s">
        <v>177</v>
      </c>
      <c r="C79" s="6">
        <v>0</v>
      </c>
      <c r="E79" s="6">
        <v>1000000000000</v>
      </c>
      <c r="G79" s="6">
        <v>0</v>
      </c>
      <c r="I79" s="6">
        <v>1000000000000</v>
      </c>
      <c r="K79" s="11">
        <v>3.702375236712904E-3</v>
      </c>
    </row>
    <row r="80" spans="1:11" ht="21" x14ac:dyDescent="0.25">
      <c r="A80" s="7" t="s">
        <v>165</v>
      </c>
      <c r="C80" s="6">
        <v>0</v>
      </c>
      <c r="E80" s="6">
        <v>800000000000</v>
      </c>
      <c r="G80" s="6">
        <v>0</v>
      </c>
      <c r="I80" s="6">
        <v>800000000000</v>
      </c>
      <c r="K80" s="11">
        <v>2.9619001893703232E-3</v>
      </c>
    </row>
    <row r="81" spans="1:11" ht="21" x14ac:dyDescent="0.25">
      <c r="A81" s="7" t="s">
        <v>136</v>
      </c>
      <c r="C81" s="6">
        <v>0</v>
      </c>
      <c r="E81" s="6">
        <v>3000000000000</v>
      </c>
      <c r="G81" s="6">
        <v>0</v>
      </c>
      <c r="I81" s="6">
        <v>3000000000000</v>
      </c>
      <c r="K81" s="11">
        <v>1.1107125710138712E-2</v>
      </c>
    </row>
    <row r="82" spans="1:11" ht="21" x14ac:dyDescent="0.25">
      <c r="A82" s="7" t="s">
        <v>129</v>
      </c>
      <c r="C82" s="6">
        <v>0</v>
      </c>
      <c r="E82" s="6">
        <v>2000000000000</v>
      </c>
      <c r="G82" s="6">
        <v>0</v>
      </c>
      <c r="I82" s="6">
        <v>2000000000000</v>
      </c>
      <c r="K82" s="11">
        <v>7.404750473425808E-3</v>
      </c>
    </row>
    <row r="83" spans="1:11" ht="21" x14ac:dyDescent="0.25">
      <c r="A83" s="7" t="s">
        <v>177</v>
      </c>
      <c r="C83" s="6">
        <v>0</v>
      </c>
      <c r="E83" s="6">
        <v>1000000000000</v>
      </c>
      <c r="G83" s="6">
        <v>0</v>
      </c>
      <c r="I83" s="6">
        <v>1000000000000</v>
      </c>
      <c r="K83" s="11">
        <v>3.702375236712904E-3</v>
      </c>
    </row>
    <row r="84" spans="1:11" ht="21" x14ac:dyDescent="0.25">
      <c r="A84" s="7" t="s">
        <v>136</v>
      </c>
      <c r="C84" s="6">
        <v>0</v>
      </c>
      <c r="E84" s="6">
        <v>1000000000000</v>
      </c>
      <c r="G84" s="6">
        <v>0</v>
      </c>
      <c r="I84" s="6">
        <v>1000000000000</v>
      </c>
      <c r="K84" s="11">
        <v>3.702375236712904E-3</v>
      </c>
    </row>
    <row r="85" spans="1:11" ht="21" x14ac:dyDescent="0.25">
      <c r="A85" s="7" t="s">
        <v>169</v>
      </c>
      <c r="C85" s="6">
        <v>0</v>
      </c>
      <c r="E85" s="6">
        <v>2700000000000</v>
      </c>
      <c r="G85" s="6">
        <v>0</v>
      </c>
      <c r="I85" s="6">
        <v>2700000000000</v>
      </c>
      <c r="K85" s="11">
        <v>9.996413139124841E-3</v>
      </c>
    </row>
    <row r="86" spans="1:11" ht="21" x14ac:dyDescent="0.25">
      <c r="A86" s="7" t="s">
        <v>229</v>
      </c>
      <c r="C86" s="6">
        <v>0</v>
      </c>
      <c r="E86" s="6">
        <v>2150000000000</v>
      </c>
      <c r="G86" s="6">
        <v>0</v>
      </c>
      <c r="I86" s="6">
        <v>2150000000000</v>
      </c>
      <c r="K86" s="11">
        <v>7.9601067589327428E-3</v>
      </c>
    </row>
    <row r="87" spans="1:11" ht="21" x14ac:dyDescent="0.25">
      <c r="A87" s="7" t="s">
        <v>146</v>
      </c>
      <c r="C87" s="6">
        <v>0</v>
      </c>
      <c r="E87" s="6">
        <v>14450000000000</v>
      </c>
      <c r="G87" s="6">
        <v>0</v>
      </c>
      <c r="I87" s="6">
        <v>14450000000000</v>
      </c>
      <c r="K87" s="11">
        <v>5.3499322170501462E-2</v>
      </c>
    </row>
    <row r="88" spans="1:11" ht="21" x14ac:dyDescent="0.25">
      <c r="A88" s="7" t="s">
        <v>232</v>
      </c>
      <c r="C88" s="6">
        <v>0</v>
      </c>
      <c r="E88" s="6">
        <v>497127901</v>
      </c>
      <c r="G88" s="6">
        <v>497127899</v>
      </c>
      <c r="I88" s="6">
        <v>2</v>
      </c>
      <c r="K88" s="11">
        <v>7.4047504734258085E-15</v>
      </c>
    </row>
    <row r="89" spans="1:11" ht="21" x14ac:dyDescent="0.25">
      <c r="A89" s="7" t="s">
        <v>140</v>
      </c>
      <c r="C89" s="6">
        <v>0</v>
      </c>
      <c r="E89" s="6">
        <v>6500000000000</v>
      </c>
      <c r="G89" s="6">
        <v>0</v>
      </c>
      <c r="I89" s="6">
        <v>6500000000000</v>
      </c>
      <c r="K89" s="11">
        <v>2.4065439038633875E-2</v>
      </c>
    </row>
    <row r="90" spans="1:11" ht="21" x14ac:dyDescent="0.25">
      <c r="A90" s="7" t="s">
        <v>136</v>
      </c>
      <c r="C90" s="6">
        <v>0</v>
      </c>
      <c r="E90" s="6">
        <v>1000000000000</v>
      </c>
      <c r="G90" s="6">
        <v>0</v>
      </c>
      <c r="I90" s="6">
        <v>1000000000000</v>
      </c>
      <c r="K90" s="11">
        <v>3.702375236712904E-3</v>
      </c>
    </row>
    <row r="91" spans="1:11" ht="21" x14ac:dyDescent="0.25">
      <c r="A91" s="7" t="s">
        <v>236</v>
      </c>
      <c r="C91" s="6">
        <v>0</v>
      </c>
      <c r="E91" s="6">
        <v>1500000000000</v>
      </c>
      <c r="G91" s="6">
        <v>0</v>
      </c>
      <c r="I91" s="6">
        <v>1500000000000</v>
      </c>
      <c r="K91" s="11">
        <v>5.5535628550693562E-3</v>
      </c>
    </row>
    <row r="92" spans="1:11" ht="21" x14ac:dyDescent="0.25">
      <c r="A92" s="7" t="s">
        <v>129</v>
      </c>
      <c r="C92" s="6">
        <v>0</v>
      </c>
      <c r="E92" s="6">
        <v>2000000000000</v>
      </c>
      <c r="G92" s="6">
        <v>0</v>
      </c>
      <c r="I92" s="6">
        <v>2000000000000</v>
      </c>
      <c r="K92" s="11">
        <v>7.404750473425808E-3</v>
      </c>
    </row>
    <row r="93" spans="1:11" ht="21" x14ac:dyDescent="0.25">
      <c r="A93" s="7" t="s">
        <v>165</v>
      </c>
      <c r="C93" s="6">
        <v>0</v>
      </c>
      <c r="E93" s="6">
        <v>2600000000000</v>
      </c>
      <c r="G93" s="6">
        <v>0</v>
      </c>
      <c r="I93" s="6">
        <v>2600000000000</v>
      </c>
      <c r="K93" s="11">
        <v>9.6261756154535499E-3</v>
      </c>
    </row>
    <row r="94" spans="1:11" ht="21" x14ac:dyDescent="0.25">
      <c r="A94" s="7" t="s">
        <v>136</v>
      </c>
      <c r="C94" s="6">
        <v>0</v>
      </c>
      <c r="E94" s="6">
        <v>3500000000000</v>
      </c>
      <c r="G94" s="6">
        <v>0</v>
      </c>
      <c r="I94" s="6">
        <v>3500000000000</v>
      </c>
      <c r="K94" s="11">
        <v>1.2958313328495164E-2</v>
      </c>
    </row>
    <row r="95" spans="1:11" ht="21" x14ac:dyDescent="0.25">
      <c r="A95" s="7" t="s">
        <v>129</v>
      </c>
      <c r="C95" s="6">
        <v>0</v>
      </c>
      <c r="E95" s="6">
        <v>360000000000</v>
      </c>
      <c r="G95" s="6">
        <v>0</v>
      </c>
      <c r="I95" s="6">
        <v>360000000000</v>
      </c>
      <c r="K95" s="11">
        <v>1.3328550852166453E-3</v>
      </c>
    </row>
    <row r="96" spans="1:11" ht="21.75" thickBot="1" x14ac:dyDescent="0.3">
      <c r="A96" s="7" t="s">
        <v>242</v>
      </c>
      <c r="C96" s="6">
        <v>0</v>
      </c>
      <c r="E96" s="6">
        <v>4300000000000</v>
      </c>
      <c r="G96" s="6">
        <v>0</v>
      </c>
      <c r="I96" s="6">
        <v>4300000000000</v>
      </c>
      <c r="K96" s="11">
        <v>1.5920213517865486E-2</v>
      </c>
    </row>
    <row r="97" spans="1:11" ht="21.75" thickBot="1" x14ac:dyDescent="0.3">
      <c r="A97" s="7" t="s">
        <v>22</v>
      </c>
      <c r="C97" s="8">
        <f>SUM(C8:C96)</f>
        <v>106358123180723</v>
      </c>
      <c r="D97" s="7"/>
      <c r="E97" s="8">
        <f>SUM(E8:E96)</f>
        <v>268042951461220</v>
      </c>
      <c r="F97" s="7"/>
      <c r="G97" s="8">
        <f>SUM(G8:G96)</f>
        <v>226625426699647</v>
      </c>
      <c r="H97" s="7"/>
      <c r="I97" s="8">
        <f>SUM(I8:I96)</f>
        <v>147775647942296</v>
      </c>
      <c r="J97" s="7"/>
      <c r="K97" s="24">
        <f>SUM(K8:K96)</f>
        <v>0.54712089953076104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G15" sqref="G15"/>
    </sheetView>
  </sheetViews>
  <sheetFormatPr defaultRowHeight="18.75" x14ac:dyDescent="0.25"/>
  <cols>
    <col min="1" max="1" width="24" style="6" bestFit="1" customWidth="1"/>
    <col min="2" max="2" width="1" style="6" customWidth="1"/>
    <col min="3" max="3" width="23" style="6" customWidth="1"/>
    <col min="4" max="4" width="1" style="6" customWidth="1"/>
    <col min="5" max="5" width="23" style="6" customWidth="1"/>
    <col min="6" max="6" width="1" style="6" customWidth="1"/>
    <col min="7" max="7" width="32" style="6" customWidth="1"/>
    <col min="8" max="8" width="1" style="6" customWidth="1"/>
    <col min="9" max="9" width="9.140625" style="6" customWidth="1"/>
    <col min="10" max="16384" width="9.140625" style="6"/>
  </cols>
  <sheetData>
    <row r="2" spans="1: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</row>
    <row r="3" spans="1:7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</row>
    <row r="4" spans="1: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</row>
    <row r="6" spans="1:7" ht="26.25" x14ac:dyDescent="0.25">
      <c r="A6" s="27" t="s">
        <v>248</v>
      </c>
      <c r="C6" s="27" t="s">
        <v>126</v>
      </c>
      <c r="E6" s="27" t="s">
        <v>272</v>
      </c>
      <c r="G6" s="27" t="s">
        <v>13</v>
      </c>
    </row>
    <row r="7" spans="1:7" ht="21" x14ac:dyDescent="0.25">
      <c r="A7" s="7" t="s">
        <v>325</v>
      </c>
      <c r="C7" s="6">
        <f>+'سرمایه‌گذاری در سهام'!I14</f>
        <v>317148548037</v>
      </c>
      <c r="E7" s="11">
        <f>+C7/$C$12</f>
        <v>4.924865996407058E-2</v>
      </c>
      <c r="G7" s="11">
        <v>1.1742029306116416E-3</v>
      </c>
    </row>
    <row r="8" spans="1:7" ht="21" x14ac:dyDescent="0.25">
      <c r="A8" s="7" t="s">
        <v>375</v>
      </c>
      <c r="C8" s="6">
        <f>+'سرمایه‌گذاری در صندوق'!I11</f>
        <v>54162737879</v>
      </c>
      <c r="E8" s="11">
        <f t="shared" ref="E8:E11" si="0">+C8/$C$12</f>
        <v>8.4107030507822485E-3</v>
      </c>
      <c r="G8" s="11">
        <v>2.0053077947578159E-4</v>
      </c>
    </row>
    <row r="9" spans="1:7" ht="21" x14ac:dyDescent="0.25">
      <c r="A9" s="7" t="s">
        <v>326</v>
      </c>
      <c r="C9" s="6">
        <f>+'سرمایه‌گذاری در اوراق بهادار'!I63</f>
        <v>2161591782557</v>
      </c>
      <c r="E9" s="11">
        <f t="shared" si="0"/>
        <v>0.33566446808345246</v>
      </c>
      <c r="G9" s="11">
        <v>8.0030238876211413E-3</v>
      </c>
    </row>
    <row r="10" spans="1:7" ht="21" x14ac:dyDescent="0.25">
      <c r="A10" s="7" t="s">
        <v>327</v>
      </c>
      <c r="C10" s="6">
        <f>+'درآمد سپرده بانکی'!E138</f>
        <v>3567373276118</v>
      </c>
      <c r="E10" s="11">
        <f t="shared" si="0"/>
        <v>0.55396234517823251</v>
      </c>
      <c r="G10" s="11">
        <v>1.3207754477610668E-2</v>
      </c>
    </row>
    <row r="11" spans="1:7" ht="21.75" thickBot="1" x14ac:dyDescent="0.3">
      <c r="A11" s="7" t="s">
        <v>323</v>
      </c>
      <c r="C11" s="6">
        <f>+'سایر درآمدها'!C11</f>
        <v>339463300475</v>
      </c>
      <c r="E11" s="11">
        <f t="shared" si="0"/>
        <v>5.2713823723462172E-2</v>
      </c>
      <c r="G11" s="11">
        <v>1.2568205174514717E-3</v>
      </c>
    </row>
    <row r="12" spans="1:7" ht="21.75" thickBot="1" x14ac:dyDescent="0.3">
      <c r="A12" s="7" t="s">
        <v>22</v>
      </c>
      <c r="C12" s="8">
        <f>SUM(C7:C11)</f>
        <v>6439739645066</v>
      </c>
      <c r="D12" s="7"/>
      <c r="E12" s="12">
        <f>SUM(E7:E11)</f>
        <v>1</v>
      </c>
      <c r="F12" s="7"/>
      <c r="G12" s="24">
        <f>SUM(G7:G11)</f>
        <v>2.3842332592770705E-2</v>
      </c>
    </row>
    <row r="13" spans="1:7" ht="19.5" thickTop="1" x14ac:dyDescent="0.25"/>
    <row r="14" spans="1:7" x14ac:dyDescent="0.45">
      <c r="C14" s="20"/>
    </row>
    <row r="15" spans="1:7" x14ac:dyDescent="0.45">
      <c r="C15" s="21"/>
      <c r="G15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topLeftCell="A4" workbookViewId="0">
      <selection activeCell="C26" sqref="C26:C28"/>
    </sheetView>
  </sheetViews>
  <sheetFormatPr defaultRowHeight="18.75" x14ac:dyDescent="0.25"/>
  <cols>
    <col min="1" max="1" width="40.28515625" style="6" bestFit="1" customWidth="1"/>
    <col min="2" max="2" width="1" style="6" customWidth="1"/>
    <col min="3" max="3" width="22" style="6" customWidth="1"/>
    <col min="4" max="4" width="1" style="6" customWidth="1"/>
    <col min="5" max="5" width="22" style="6" customWidth="1"/>
    <col min="6" max="6" width="1" style="6" customWidth="1"/>
    <col min="7" max="7" width="22" style="6" customWidth="1"/>
    <col min="8" max="8" width="1" style="6" customWidth="1"/>
    <col min="9" max="9" width="22" style="6" customWidth="1"/>
    <col min="10" max="10" width="1" style="6" customWidth="1"/>
    <col min="11" max="11" width="23" style="6" customWidth="1"/>
    <col min="12" max="12" width="1" style="6" customWidth="1"/>
    <col min="13" max="13" width="22" style="6" customWidth="1"/>
    <col min="14" max="14" width="1" style="6" customWidth="1"/>
    <col min="15" max="15" width="22" style="6" customWidth="1"/>
    <col min="16" max="16" width="1" style="6" customWidth="1"/>
    <col min="17" max="17" width="22" style="6" customWidth="1"/>
    <col min="18" max="18" width="1" style="6" customWidth="1"/>
    <col min="19" max="19" width="22" style="6" customWidth="1"/>
    <col min="20" max="20" width="1" style="6" customWidth="1"/>
    <col min="21" max="21" width="23" style="6" customWidth="1"/>
    <col min="22" max="22" width="1" style="6" customWidth="1"/>
    <col min="23" max="23" width="9.140625" style="6" customWidth="1"/>
    <col min="24" max="16384" width="9.140625" style="6"/>
  </cols>
  <sheetData>
    <row r="2" spans="1:21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1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  <c r="H3" s="28" t="s">
        <v>244</v>
      </c>
      <c r="I3" s="28" t="s">
        <v>244</v>
      </c>
      <c r="J3" s="28" t="s">
        <v>244</v>
      </c>
      <c r="K3" s="28" t="s">
        <v>244</v>
      </c>
      <c r="L3" s="28" t="s">
        <v>244</v>
      </c>
      <c r="M3" s="28" t="s">
        <v>244</v>
      </c>
      <c r="N3" s="28" t="s">
        <v>244</v>
      </c>
      <c r="O3" s="28" t="s">
        <v>244</v>
      </c>
      <c r="P3" s="28" t="s">
        <v>244</v>
      </c>
      <c r="Q3" s="28" t="s">
        <v>244</v>
      </c>
      <c r="R3" s="28" t="s">
        <v>244</v>
      </c>
      <c r="S3" s="28" t="s">
        <v>244</v>
      </c>
      <c r="T3" s="28" t="s">
        <v>244</v>
      </c>
      <c r="U3" s="28" t="s">
        <v>244</v>
      </c>
    </row>
    <row r="4" spans="1:21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1" ht="26.25" x14ac:dyDescent="0.25">
      <c r="A6" s="27" t="s">
        <v>3</v>
      </c>
      <c r="C6" s="27" t="s">
        <v>246</v>
      </c>
      <c r="D6" s="27" t="s">
        <v>246</v>
      </c>
      <c r="E6" s="27" t="s">
        <v>246</v>
      </c>
      <c r="F6" s="27" t="s">
        <v>246</v>
      </c>
      <c r="G6" s="27" t="s">
        <v>246</v>
      </c>
      <c r="H6" s="27" t="s">
        <v>246</v>
      </c>
      <c r="I6" s="27" t="s">
        <v>246</v>
      </c>
      <c r="J6" s="27" t="s">
        <v>246</v>
      </c>
      <c r="K6" s="27" t="s">
        <v>246</v>
      </c>
      <c r="M6" s="27" t="s">
        <v>247</v>
      </c>
      <c r="N6" s="27" t="s">
        <v>247</v>
      </c>
      <c r="O6" s="27" t="s">
        <v>247</v>
      </c>
      <c r="P6" s="27" t="s">
        <v>247</v>
      </c>
      <c r="Q6" s="27" t="s">
        <v>247</v>
      </c>
      <c r="R6" s="27" t="s">
        <v>247</v>
      </c>
      <c r="S6" s="27" t="s">
        <v>247</v>
      </c>
      <c r="T6" s="27" t="s">
        <v>247</v>
      </c>
      <c r="U6" s="27" t="s">
        <v>247</v>
      </c>
    </row>
    <row r="7" spans="1:21" ht="27" thickBot="1" x14ac:dyDescent="0.3">
      <c r="A7" s="27" t="s">
        <v>3</v>
      </c>
      <c r="C7" s="27" t="s">
        <v>269</v>
      </c>
      <c r="E7" s="27" t="s">
        <v>270</v>
      </c>
      <c r="G7" s="27" t="s">
        <v>271</v>
      </c>
      <c r="I7" s="27" t="s">
        <v>126</v>
      </c>
      <c r="K7" s="27" t="s">
        <v>272</v>
      </c>
      <c r="M7" s="27" t="s">
        <v>269</v>
      </c>
      <c r="O7" s="27" t="s">
        <v>270</v>
      </c>
      <c r="Q7" s="27" t="s">
        <v>271</v>
      </c>
      <c r="S7" s="27" t="s">
        <v>126</v>
      </c>
      <c r="U7" s="27" t="s">
        <v>272</v>
      </c>
    </row>
    <row r="8" spans="1:21" ht="21" x14ac:dyDescent="0.25">
      <c r="A8" s="7" t="s">
        <v>267</v>
      </c>
      <c r="C8" s="6">
        <v>0</v>
      </c>
      <c r="E8" s="6">
        <v>0</v>
      </c>
      <c r="G8" s="6">
        <v>0</v>
      </c>
      <c r="I8" s="6">
        <f>+G8+E8+C8</f>
        <v>0</v>
      </c>
      <c r="K8" s="11">
        <f>+I8/$I$14</f>
        <v>0</v>
      </c>
      <c r="M8" s="6">
        <v>0</v>
      </c>
      <c r="O8" s="6">
        <v>0</v>
      </c>
      <c r="Q8" s="6">
        <v>26232</v>
      </c>
      <c r="S8" s="6">
        <f>+Q8+O8+M8</f>
        <v>26232</v>
      </c>
      <c r="U8" s="11">
        <f>+S8/$S$14</f>
        <v>2.6902407813425213E-8</v>
      </c>
    </row>
    <row r="9" spans="1:21" ht="21" x14ac:dyDescent="0.25">
      <c r="A9" s="7" t="s">
        <v>16</v>
      </c>
      <c r="C9" s="6">
        <v>0</v>
      </c>
      <c r="E9" s="6">
        <v>173137123316</v>
      </c>
      <c r="G9" s="6">
        <v>0</v>
      </c>
      <c r="I9" s="6">
        <f>+G9+E9+C9</f>
        <v>173137123316</v>
      </c>
      <c r="K9" s="11">
        <f t="shared" ref="K9:K13" si="0">+I9/$I$14</f>
        <v>0.54591807021547845</v>
      </c>
      <c r="M9" s="6">
        <v>0</v>
      </c>
      <c r="O9" s="6">
        <v>423224079217</v>
      </c>
      <c r="Q9" s="6">
        <v>-6662</v>
      </c>
      <c r="S9" s="6">
        <f t="shared" ref="S9:S13" si="1">+Q9+O9+M9</f>
        <v>423224072555</v>
      </c>
      <c r="U9" s="11">
        <f t="shared" ref="U9:U13" si="2">+S9/$S$14</f>
        <v>0.43404035515146661</v>
      </c>
    </row>
    <row r="10" spans="1:21" ht="21" x14ac:dyDescent="0.25">
      <c r="A10" s="7" t="s">
        <v>21</v>
      </c>
      <c r="C10" s="6">
        <v>183116510560</v>
      </c>
      <c r="E10" s="6">
        <v>-83186543558</v>
      </c>
      <c r="G10" s="6">
        <v>0</v>
      </c>
      <c r="I10" s="6">
        <f t="shared" ref="I10:I13" si="3">+G10+E10+C10</f>
        <v>99929967002</v>
      </c>
      <c r="K10" s="11">
        <f t="shared" si="0"/>
        <v>0.31508883651058595</v>
      </c>
      <c r="M10" s="6">
        <v>183116510560</v>
      </c>
      <c r="O10" s="6">
        <v>45777210361</v>
      </c>
      <c r="Q10" s="6">
        <v>0</v>
      </c>
      <c r="S10" s="6">
        <f t="shared" si="1"/>
        <v>228893720921</v>
      </c>
      <c r="U10" s="11">
        <f t="shared" si="2"/>
        <v>0.23474352798677497</v>
      </c>
    </row>
    <row r="11" spans="1:21" ht="21" x14ac:dyDescent="0.25">
      <c r="A11" s="7" t="s">
        <v>19</v>
      </c>
      <c r="C11" s="6">
        <v>0</v>
      </c>
      <c r="E11" s="6">
        <v>54794100440</v>
      </c>
      <c r="G11" s="6">
        <v>0</v>
      </c>
      <c r="I11" s="6">
        <f t="shared" si="3"/>
        <v>54794100440</v>
      </c>
      <c r="K11" s="11">
        <f t="shared" si="0"/>
        <v>0.17277109032707119</v>
      </c>
      <c r="M11" s="6">
        <v>186934359662</v>
      </c>
      <c r="O11" s="6">
        <v>161159118941</v>
      </c>
      <c r="Q11" s="6">
        <v>0</v>
      </c>
      <c r="S11" s="6">
        <f t="shared" si="1"/>
        <v>348093478603</v>
      </c>
      <c r="U11" s="11">
        <f t="shared" si="2"/>
        <v>0.35698965837800056</v>
      </c>
    </row>
    <row r="12" spans="1:21" ht="21" x14ac:dyDescent="0.25">
      <c r="A12" s="7" t="s">
        <v>15</v>
      </c>
      <c r="C12" s="6">
        <v>0</v>
      </c>
      <c r="E12" s="6">
        <v>3571543962</v>
      </c>
      <c r="G12" s="6">
        <v>0</v>
      </c>
      <c r="I12" s="6">
        <f t="shared" si="3"/>
        <v>3571543962</v>
      </c>
      <c r="K12" s="11">
        <f t="shared" si="0"/>
        <v>1.1261423027493498E-2</v>
      </c>
      <c r="M12" s="6">
        <v>802562874</v>
      </c>
      <c r="O12" s="6">
        <v>6418037646</v>
      </c>
      <c r="Q12" s="6">
        <v>0</v>
      </c>
      <c r="S12" s="6">
        <f t="shared" si="1"/>
        <v>7220600520</v>
      </c>
      <c r="U12" s="11">
        <f t="shared" si="2"/>
        <v>7.4051364686973991E-3</v>
      </c>
    </row>
    <row r="13" spans="1:21" ht="21.75" thickBot="1" x14ac:dyDescent="0.3">
      <c r="A13" s="7" t="s">
        <v>20</v>
      </c>
      <c r="C13" s="6">
        <v>0</v>
      </c>
      <c r="E13" s="6">
        <v>-14284186683</v>
      </c>
      <c r="G13" s="6">
        <v>0</v>
      </c>
      <c r="I13" s="6">
        <f t="shared" si="3"/>
        <v>-14284186683</v>
      </c>
      <c r="K13" s="11">
        <f t="shared" si="0"/>
        <v>-4.5039420080629035E-2</v>
      </c>
      <c r="M13" s="6">
        <v>1265775470</v>
      </c>
      <c r="O13" s="6">
        <v>-33617667265</v>
      </c>
      <c r="Q13" s="6">
        <v>0</v>
      </c>
      <c r="S13" s="6">
        <f t="shared" si="1"/>
        <v>-32351891795</v>
      </c>
      <c r="U13" s="11">
        <f t="shared" si="2"/>
        <v>-3.3178704887347331E-2</v>
      </c>
    </row>
    <row r="14" spans="1:21" ht="21.75" thickBot="1" x14ac:dyDescent="0.3">
      <c r="A14" s="7" t="s">
        <v>22</v>
      </c>
      <c r="C14" s="8">
        <f>SUM(C8:C13)</f>
        <v>183116510560</v>
      </c>
      <c r="D14" s="7"/>
      <c r="E14" s="8">
        <f>SUM(E8:E13)</f>
        <v>134032037477</v>
      </c>
      <c r="F14" s="7"/>
      <c r="G14" s="8">
        <f>SUM(G8:G13)</f>
        <v>0</v>
      </c>
      <c r="H14" s="7"/>
      <c r="I14" s="8">
        <f>SUM(I8:I13)</f>
        <v>317148548037</v>
      </c>
      <c r="J14" s="7"/>
      <c r="K14" s="12">
        <f>SUM(K8:K13)</f>
        <v>1</v>
      </c>
      <c r="L14" s="7"/>
      <c r="M14" s="8">
        <f>SUM(M8:M13)</f>
        <v>372119208566</v>
      </c>
      <c r="N14" s="7"/>
      <c r="O14" s="8">
        <f>SUM(O8:O13)</f>
        <v>602960778900</v>
      </c>
      <c r="P14" s="7"/>
      <c r="Q14" s="8">
        <f>SUM(Q8:Q13)</f>
        <v>19570</v>
      </c>
      <c r="R14" s="7"/>
      <c r="S14" s="8">
        <f>SUM(S8:S13)</f>
        <v>975080007036</v>
      </c>
      <c r="T14" s="7"/>
      <c r="U14" s="12">
        <f>SUM(U8:U13)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33554-9BF1-4DC0-AB56-A3C1DB126322}">
  <dimension ref="A2:U11"/>
  <sheetViews>
    <sheetView rightToLeft="1" topLeftCell="B1" workbookViewId="0">
      <selection activeCell="U12" sqref="U12"/>
    </sheetView>
  </sheetViews>
  <sheetFormatPr defaultRowHeight="18.75" x14ac:dyDescent="0.25"/>
  <cols>
    <col min="1" max="1" width="40.28515625" style="6" bestFit="1" customWidth="1"/>
    <col min="2" max="2" width="1" style="6" customWidth="1"/>
    <col min="3" max="3" width="22" style="6" customWidth="1"/>
    <col min="4" max="4" width="1" style="6" customWidth="1"/>
    <col min="5" max="5" width="22" style="6" customWidth="1"/>
    <col min="6" max="6" width="1" style="6" customWidth="1"/>
    <col min="7" max="7" width="22" style="6" customWidth="1"/>
    <col min="8" max="8" width="1" style="6" customWidth="1"/>
    <col min="9" max="9" width="22" style="6" customWidth="1"/>
    <col min="10" max="10" width="1" style="6" customWidth="1"/>
    <col min="11" max="11" width="23" style="6" customWidth="1"/>
    <col min="12" max="12" width="1" style="6" customWidth="1"/>
    <col min="13" max="13" width="22" style="6" customWidth="1"/>
    <col min="14" max="14" width="1" style="6" customWidth="1"/>
    <col min="15" max="15" width="22" style="6" customWidth="1"/>
    <col min="16" max="16" width="1" style="6" customWidth="1"/>
    <col min="17" max="17" width="22" style="6" customWidth="1"/>
    <col min="18" max="18" width="1" style="6" customWidth="1"/>
    <col min="19" max="19" width="22" style="6" customWidth="1"/>
    <col min="20" max="20" width="1" style="6" customWidth="1"/>
    <col min="21" max="21" width="23" style="6" customWidth="1"/>
    <col min="22" max="22" width="1" style="6" customWidth="1"/>
    <col min="23" max="23" width="9.140625" style="6" customWidth="1"/>
    <col min="24" max="16384" width="9.140625" style="6"/>
  </cols>
  <sheetData>
    <row r="2" spans="1:21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1" ht="26.25" x14ac:dyDescent="0.25">
      <c r="A3" s="28" t="s">
        <v>244</v>
      </c>
      <c r="B3" s="28" t="s">
        <v>244</v>
      </c>
      <c r="C3" s="28" t="s">
        <v>244</v>
      </c>
      <c r="D3" s="28" t="s">
        <v>244</v>
      </c>
      <c r="E3" s="28" t="s">
        <v>244</v>
      </c>
      <c r="F3" s="28" t="s">
        <v>244</v>
      </c>
      <c r="G3" s="28" t="s">
        <v>244</v>
      </c>
      <c r="H3" s="28" t="s">
        <v>244</v>
      </c>
      <c r="I3" s="28" t="s">
        <v>244</v>
      </c>
      <c r="J3" s="28" t="s">
        <v>244</v>
      </c>
      <c r="K3" s="28" t="s">
        <v>244</v>
      </c>
      <c r="L3" s="28" t="s">
        <v>244</v>
      </c>
      <c r="M3" s="28" t="s">
        <v>244</v>
      </c>
      <c r="N3" s="28" t="s">
        <v>244</v>
      </c>
      <c r="O3" s="28" t="s">
        <v>244</v>
      </c>
      <c r="P3" s="28" t="s">
        <v>244</v>
      </c>
      <c r="Q3" s="28" t="s">
        <v>244</v>
      </c>
      <c r="R3" s="28" t="s">
        <v>244</v>
      </c>
      <c r="S3" s="28" t="s">
        <v>244</v>
      </c>
      <c r="T3" s="28" t="s">
        <v>244</v>
      </c>
      <c r="U3" s="28" t="s">
        <v>244</v>
      </c>
    </row>
    <row r="4" spans="1:21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1" ht="27" thickBot="1" x14ac:dyDescent="0.3">
      <c r="A6" s="27" t="s">
        <v>3</v>
      </c>
      <c r="C6" s="27" t="s">
        <v>246</v>
      </c>
      <c r="D6" s="27" t="s">
        <v>246</v>
      </c>
      <c r="E6" s="27" t="s">
        <v>246</v>
      </c>
      <c r="F6" s="27" t="s">
        <v>246</v>
      </c>
      <c r="G6" s="27" t="s">
        <v>246</v>
      </c>
      <c r="H6" s="27" t="s">
        <v>246</v>
      </c>
      <c r="I6" s="27" t="s">
        <v>246</v>
      </c>
      <c r="J6" s="27" t="s">
        <v>246</v>
      </c>
      <c r="K6" s="27" t="s">
        <v>246</v>
      </c>
      <c r="M6" s="27" t="s">
        <v>247</v>
      </c>
      <c r="N6" s="27" t="s">
        <v>247</v>
      </c>
      <c r="O6" s="27" t="s">
        <v>247</v>
      </c>
      <c r="P6" s="27" t="s">
        <v>247</v>
      </c>
      <c r="Q6" s="27" t="s">
        <v>247</v>
      </c>
      <c r="R6" s="27" t="s">
        <v>247</v>
      </c>
      <c r="S6" s="27" t="s">
        <v>247</v>
      </c>
      <c r="T6" s="27" t="s">
        <v>247</v>
      </c>
      <c r="U6" s="27" t="s">
        <v>247</v>
      </c>
    </row>
    <row r="7" spans="1:21" ht="27" thickBot="1" x14ac:dyDescent="0.3">
      <c r="A7" s="27" t="s">
        <v>3</v>
      </c>
      <c r="C7" s="9" t="s">
        <v>269</v>
      </c>
      <c r="E7" s="9" t="s">
        <v>270</v>
      </c>
      <c r="G7" s="9" t="s">
        <v>271</v>
      </c>
      <c r="I7" s="9" t="s">
        <v>126</v>
      </c>
      <c r="K7" s="9" t="s">
        <v>272</v>
      </c>
      <c r="M7" s="9" t="s">
        <v>269</v>
      </c>
      <c r="O7" s="9" t="s">
        <v>270</v>
      </c>
      <c r="Q7" s="9" t="s">
        <v>271</v>
      </c>
      <c r="S7" s="9" t="s">
        <v>126</v>
      </c>
      <c r="U7" s="9" t="s">
        <v>272</v>
      </c>
    </row>
    <row r="8" spans="1:21" ht="21" x14ac:dyDescent="0.25">
      <c r="A8" s="7" t="s">
        <v>266</v>
      </c>
      <c r="C8" s="6">
        <v>0</v>
      </c>
      <c r="E8" s="6">
        <v>0</v>
      </c>
      <c r="G8" s="6">
        <v>0</v>
      </c>
      <c r="I8" s="6">
        <f>+G8+E8+C8</f>
        <v>0</v>
      </c>
      <c r="K8" s="11">
        <f>+I8/$I$11</f>
        <v>0</v>
      </c>
      <c r="M8" s="6">
        <v>0</v>
      </c>
      <c r="O8" s="6">
        <v>0</v>
      </c>
      <c r="Q8" s="6">
        <v>70175661957</v>
      </c>
      <c r="S8" s="6">
        <f>+Q8+O8+M8</f>
        <v>70175661957</v>
      </c>
      <c r="U8" s="11">
        <f>+S8/$S$11</f>
        <v>0.23551553065947237</v>
      </c>
    </row>
    <row r="9" spans="1:21" ht="21" x14ac:dyDescent="0.25">
      <c r="A9" s="7" t="s">
        <v>17</v>
      </c>
      <c r="C9" s="6">
        <v>0</v>
      </c>
      <c r="E9" s="6">
        <v>34269107986</v>
      </c>
      <c r="G9" s="6">
        <v>0</v>
      </c>
      <c r="I9" s="6">
        <f t="shared" ref="I9:I10" si="0">+G9+E9+C9</f>
        <v>34269107986</v>
      </c>
      <c r="K9" s="11">
        <f t="shared" ref="K9:K10" si="1">+I9/$I$11</f>
        <v>0.63270634624411837</v>
      </c>
      <c r="M9" s="6">
        <v>0</v>
      </c>
      <c r="O9" s="6">
        <v>109769936370</v>
      </c>
      <c r="Q9" s="6">
        <v>61849158501</v>
      </c>
      <c r="S9" s="6">
        <f t="shared" ref="S9:S10" si="2">+Q9+O9+M9</f>
        <v>171619094871</v>
      </c>
      <c r="U9" s="11">
        <f t="shared" ref="U9:U10" si="3">+S9/$S$11</f>
        <v>0.57596837810533996</v>
      </c>
    </row>
    <row r="10" spans="1:21" ht="21.75" thickBot="1" x14ac:dyDescent="0.3">
      <c r="A10" s="7" t="s">
        <v>18</v>
      </c>
      <c r="C10" s="6">
        <v>0</v>
      </c>
      <c r="E10" s="6">
        <v>19893629893</v>
      </c>
      <c r="G10" s="6">
        <v>0</v>
      </c>
      <c r="I10" s="6">
        <f t="shared" si="0"/>
        <v>19893629893</v>
      </c>
      <c r="K10" s="11">
        <f t="shared" si="1"/>
        <v>0.36729365375588163</v>
      </c>
      <c r="M10" s="6">
        <v>0</v>
      </c>
      <c r="O10" s="6">
        <v>56171418738</v>
      </c>
      <c r="Q10" s="6">
        <v>0</v>
      </c>
      <c r="S10" s="6">
        <f t="shared" si="2"/>
        <v>56171418738</v>
      </c>
      <c r="U10" s="11">
        <f t="shared" si="3"/>
        <v>0.18851609123518767</v>
      </c>
    </row>
    <row r="11" spans="1:21" ht="21.75" thickBot="1" x14ac:dyDescent="0.3">
      <c r="A11" s="7" t="s">
        <v>22</v>
      </c>
      <c r="C11" s="8">
        <f>SUM(C8:C10)</f>
        <v>0</v>
      </c>
      <c r="D11" s="7"/>
      <c r="E11" s="8">
        <f>SUM(E8:E10)</f>
        <v>54162737879</v>
      </c>
      <c r="F11" s="7"/>
      <c r="G11" s="8">
        <f>SUM(G8:G10)</f>
        <v>0</v>
      </c>
      <c r="H11" s="7"/>
      <c r="I11" s="8">
        <f>SUM(I8:I10)</f>
        <v>54162737879</v>
      </c>
      <c r="J11" s="7"/>
      <c r="K11" s="12">
        <f>SUM(K8:K10)</f>
        <v>1</v>
      </c>
      <c r="L11" s="7"/>
      <c r="M11" s="8">
        <f>SUM(M8:M10)</f>
        <v>0</v>
      </c>
      <c r="N11" s="7"/>
      <c r="O11" s="8">
        <f>SUM(O8:O10)</f>
        <v>165941355108</v>
      </c>
      <c r="P11" s="7"/>
      <c r="Q11" s="8">
        <f>SUM(Q8:Q10)</f>
        <v>132024820458</v>
      </c>
      <c r="R11" s="7"/>
      <c r="S11" s="8">
        <f>SUM(S8:S10)</f>
        <v>297966175566</v>
      </c>
      <c r="T11" s="7"/>
      <c r="U11" s="12">
        <f>SUM(U8:U10)</f>
        <v>1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سپرده بانکی</vt:lpstr>
      <vt:lpstr>سایر درآمدها</vt:lpstr>
      <vt:lpstr>درآمد سود سهام</vt:lpstr>
      <vt:lpstr>سود سپرده بانکی</vt:lpstr>
      <vt:lpstr>سود اوراق بهادار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2025-08-29T14:17:34Z</dcterms:modified>
</cp:coreProperties>
</file>