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8\"/>
    </mc:Choice>
  </mc:AlternateContent>
  <xr:revisionPtr revIDLastSave="0" documentId="13_ncr:1_{C50C697D-0E7A-4583-BB40-47504E7152A7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سهام" sheetId="1" r:id="rId1"/>
    <sheet name="واحدهای صندوق" sheetId="16" r:id="rId2"/>
    <sheet name="تبعی" sheetId="2" r:id="rId3"/>
    <sheet name="اوراق مشارکت" sheetId="3" r:id="rId4"/>
    <sheet name="سپرده" sheetId="6" r:id="rId5"/>
    <sheet name="تعدیل قیمت" sheetId="4" r:id="rId6"/>
    <sheet name="جمع درآمدها" sheetId="15" r:id="rId7"/>
    <sheet name="سایر درآمدها" sheetId="14" r:id="rId8"/>
    <sheet name="سرمایه‌گذاری در سهام" sheetId="11" r:id="rId9"/>
    <sheet name="سرمایه‌گذاری در صندوق" sheetId="17" r:id="rId10"/>
    <sheet name="سرمایه‌گذاری در اوراق بهادار" sheetId="12" r:id="rId11"/>
    <sheet name="مبالغ تخصیصی اوراق آوند" sheetId="19" r:id="rId12"/>
    <sheet name="درآمد سود سهام" sheetId="8" r:id="rId13"/>
    <sheet name="درآمد سپرده بانکی" sheetId="13" r:id="rId14"/>
    <sheet name="سود اوراق بهادار" sheetId="7" r:id="rId15"/>
    <sheet name="سود سپرده بانکی" sheetId="18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0" l="1"/>
  <c r="Y15" i="1"/>
  <c r="Y11" i="16"/>
  <c r="Y62" i="3"/>
  <c r="K87" i="6"/>
  <c r="G12" i="15"/>
  <c r="K12" i="17"/>
  <c r="M12" i="17"/>
  <c r="U12" i="17"/>
  <c r="U9" i="17"/>
  <c r="U10" i="17"/>
  <c r="U11" i="17"/>
  <c r="U8" i="17"/>
  <c r="K9" i="17"/>
  <c r="K10" i="17"/>
  <c r="K11" i="17"/>
  <c r="K8" i="17"/>
  <c r="K16" i="11"/>
  <c r="U16" i="11"/>
  <c r="U9" i="11"/>
  <c r="U10" i="11"/>
  <c r="U11" i="11"/>
  <c r="U12" i="11"/>
  <c r="U13" i="11"/>
  <c r="U14" i="11"/>
  <c r="U15" i="11"/>
  <c r="U8" i="11"/>
  <c r="K9" i="11"/>
  <c r="K10" i="11"/>
  <c r="K11" i="11"/>
  <c r="K12" i="11"/>
  <c r="K13" i="11"/>
  <c r="K14" i="11"/>
  <c r="K15" i="11"/>
  <c r="K8" i="11"/>
  <c r="E12" i="15"/>
  <c r="E8" i="15"/>
  <c r="E9" i="15"/>
  <c r="E10" i="15"/>
  <c r="E11" i="15"/>
  <c r="E7" i="15"/>
  <c r="C8" i="15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8" i="12"/>
  <c r="I70" i="9"/>
  <c r="I67" i="9"/>
  <c r="C11" i="15"/>
  <c r="E11" i="14"/>
  <c r="C11" i="14"/>
  <c r="C10" i="15"/>
  <c r="C7" i="1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8" i="12"/>
  <c r="I9" i="11"/>
  <c r="I10" i="11"/>
  <c r="I11" i="11"/>
  <c r="I12" i="11"/>
  <c r="I13" i="11"/>
  <c r="I14" i="11"/>
  <c r="I15" i="11"/>
  <c r="I8" i="11"/>
  <c r="S9" i="11"/>
  <c r="S10" i="11"/>
  <c r="S11" i="11"/>
  <c r="S12" i="11"/>
  <c r="S13" i="11"/>
  <c r="S14" i="11"/>
  <c r="S15" i="11"/>
  <c r="S8" i="11"/>
  <c r="Q12" i="10"/>
  <c r="I8" i="10"/>
  <c r="Q9" i="10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8" i="18"/>
  <c r="S9" i="8"/>
  <c r="S10" i="8"/>
  <c r="S11" i="8"/>
  <c r="S8" i="8"/>
  <c r="K42" i="4"/>
  <c r="E16" i="19"/>
  <c r="E13" i="19"/>
  <c r="Q28" i="10" l="1"/>
  <c r="M191" i="18"/>
  <c r="K191" i="18"/>
  <c r="I191" i="18"/>
  <c r="G191" i="18"/>
  <c r="E191" i="18"/>
  <c r="C191" i="18"/>
  <c r="S12" i="17"/>
  <c r="Q12" i="17"/>
  <c r="O12" i="17"/>
  <c r="I12" i="17"/>
  <c r="G12" i="17"/>
  <c r="E12" i="17"/>
  <c r="C12" i="17"/>
  <c r="W11" i="16"/>
  <c r="U11" i="16"/>
  <c r="O11" i="16"/>
  <c r="K11" i="16"/>
  <c r="G11" i="16"/>
  <c r="E11" i="16"/>
  <c r="G191" i="13"/>
  <c r="C191" i="13"/>
  <c r="Q70" i="12"/>
  <c r="O70" i="12"/>
  <c r="M70" i="12"/>
  <c r="K70" i="12"/>
  <c r="I70" i="12"/>
  <c r="C9" i="15" s="1"/>
  <c r="C12" i="15" s="1"/>
  <c r="G70" i="12"/>
  <c r="E70" i="12"/>
  <c r="C70" i="12"/>
  <c r="S16" i="11"/>
  <c r="Q16" i="11"/>
  <c r="O16" i="11"/>
  <c r="M16" i="11"/>
  <c r="I16" i="11"/>
  <c r="G16" i="11"/>
  <c r="E16" i="11"/>
  <c r="C16" i="11"/>
  <c r="O28" i="10"/>
  <c r="M28" i="10"/>
  <c r="I28" i="10"/>
  <c r="G28" i="10"/>
  <c r="E28" i="10"/>
  <c r="Q64" i="9"/>
  <c r="O64" i="9"/>
  <c r="M64" i="9"/>
  <c r="I64" i="9"/>
  <c r="G64" i="9"/>
  <c r="E64" i="9"/>
  <c r="S12" i="8"/>
  <c r="Q12" i="8"/>
  <c r="O12" i="8"/>
  <c r="M12" i="8"/>
  <c r="K12" i="8"/>
  <c r="I12" i="8"/>
  <c r="M45" i="7"/>
  <c r="K45" i="7"/>
  <c r="I45" i="7"/>
  <c r="G45" i="7"/>
  <c r="E45" i="7"/>
  <c r="C45" i="7"/>
  <c r="I87" i="6"/>
  <c r="G87" i="6"/>
  <c r="E87" i="6"/>
  <c r="C87" i="6"/>
  <c r="W62" i="3"/>
  <c r="U62" i="3"/>
  <c r="O62" i="3"/>
  <c r="K62" i="3"/>
  <c r="G62" i="3"/>
  <c r="E62" i="3"/>
  <c r="W15" i="1"/>
  <c r="U15" i="1"/>
  <c r="O15" i="1"/>
  <c r="K15" i="1"/>
  <c r="G15" i="1"/>
  <c r="E15" i="1"/>
  <c r="I80" i="13" l="1"/>
  <c r="I9" i="13"/>
  <c r="I17" i="13"/>
  <c r="I25" i="13"/>
  <c r="I33" i="13"/>
  <c r="I41" i="13"/>
  <c r="I49" i="13"/>
  <c r="I57" i="13"/>
  <c r="I65" i="13"/>
  <c r="I73" i="13"/>
  <c r="I81" i="13"/>
  <c r="I89" i="13"/>
  <c r="I97" i="13"/>
  <c r="I105" i="13"/>
  <c r="I113" i="13"/>
  <c r="I121" i="13"/>
  <c r="I129" i="13"/>
  <c r="I137" i="13"/>
  <c r="I145" i="13"/>
  <c r="I153" i="13"/>
  <c r="I161" i="13"/>
  <c r="I169" i="13"/>
  <c r="I177" i="13"/>
  <c r="I185" i="13"/>
  <c r="I28" i="13"/>
  <c r="I44" i="13"/>
  <c r="I68" i="13"/>
  <c r="I92" i="13"/>
  <c r="I116" i="13"/>
  <c r="I148" i="13"/>
  <c r="I172" i="13"/>
  <c r="I188" i="13"/>
  <c r="I8" i="13"/>
  <c r="I32" i="13"/>
  <c r="I48" i="13"/>
  <c r="I72" i="13"/>
  <c r="I112" i="13"/>
  <c r="I160" i="13"/>
  <c r="I10" i="13"/>
  <c r="I18" i="13"/>
  <c r="I26" i="13"/>
  <c r="I34" i="13"/>
  <c r="I42" i="13"/>
  <c r="I50" i="13"/>
  <c r="I58" i="13"/>
  <c r="I66" i="13"/>
  <c r="I74" i="13"/>
  <c r="I82" i="13"/>
  <c r="I90" i="13"/>
  <c r="I98" i="13"/>
  <c r="I106" i="13"/>
  <c r="I114" i="13"/>
  <c r="I122" i="13"/>
  <c r="I130" i="13"/>
  <c r="I138" i="13"/>
  <c r="I146" i="13"/>
  <c r="I154" i="13"/>
  <c r="I162" i="13"/>
  <c r="I170" i="13"/>
  <c r="I178" i="13"/>
  <c r="I186" i="13"/>
  <c r="I187" i="13"/>
  <c r="I12" i="13"/>
  <c r="I36" i="13"/>
  <c r="I60" i="13"/>
  <c r="I84" i="13"/>
  <c r="I108" i="13"/>
  <c r="I132" i="13"/>
  <c r="I156" i="13"/>
  <c r="I180" i="13"/>
  <c r="I24" i="13"/>
  <c r="I56" i="13"/>
  <c r="I88" i="13"/>
  <c r="I120" i="13"/>
  <c r="I144" i="13"/>
  <c r="I176" i="13"/>
  <c r="I11" i="13"/>
  <c r="I19" i="13"/>
  <c r="I27" i="13"/>
  <c r="I35" i="13"/>
  <c r="I43" i="13"/>
  <c r="I51" i="13"/>
  <c r="I59" i="13"/>
  <c r="I67" i="13"/>
  <c r="I75" i="13"/>
  <c r="I83" i="13"/>
  <c r="I91" i="13"/>
  <c r="I99" i="13"/>
  <c r="I107" i="13"/>
  <c r="I115" i="13"/>
  <c r="I123" i="13"/>
  <c r="I131" i="13"/>
  <c r="I139" i="13"/>
  <c r="I147" i="13"/>
  <c r="I155" i="13"/>
  <c r="I163" i="13"/>
  <c r="I171" i="13"/>
  <c r="I179" i="13"/>
  <c r="I20" i="13"/>
  <c r="I52" i="13"/>
  <c r="I76" i="13"/>
  <c r="I100" i="13"/>
  <c r="I124" i="13"/>
  <c r="I140" i="13"/>
  <c r="I164" i="13"/>
  <c r="I175" i="13"/>
  <c r="I40" i="13"/>
  <c r="I96" i="13"/>
  <c r="I152" i="13"/>
  <c r="I13" i="13"/>
  <c r="I21" i="13"/>
  <c r="I29" i="13"/>
  <c r="I37" i="13"/>
  <c r="I45" i="13"/>
  <c r="I53" i="13"/>
  <c r="I61" i="13"/>
  <c r="I69" i="13"/>
  <c r="I77" i="13"/>
  <c r="I85" i="13"/>
  <c r="I93" i="13"/>
  <c r="I101" i="13"/>
  <c r="I109" i="13"/>
  <c r="I117" i="13"/>
  <c r="I125" i="13"/>
  <c r="I133" i="13"/>
  <c r="I141" i="13"/>
  <c r="I149" i="13"/>
  <c r="I157" i="13"/>
  <c r="I165" i="13"/>
  <c r="I173" i="13"/>
  <c r="I181" i="13"/>
  <c r="I189" i="13"/>
  <c r="I15" i="13"/>
  <c r="I39" i="13"/>
  <c r="I55" i="13"/>
  <c r="I71" i="13"/>
  <c r="I95" i="13"/>
  <c r="I111" i="13"/>
  <c r="I127" i="13"/>
  <c r="I143" i="13"/>
  <c r="I159" i="13"/>
  <c r="I183" i="13"/>
  <c r="I136" i="13"/>
  <c r="I14" i="13"/>
  <c r="I22" i="13"/>
  <c r="I30" i="13"/>
  <c r="I38" i="13"/>
  <c r="I46" i="13"/>
  <c r="I54" i="13"/>
  <c r="I62" i="13"/>
  <c r="I70" i="13"/>
  <c r="I78" i="13"/>
  <c r="I86" i="13"/>
  <c r="I94" i="13"/>
  <c r="I102" i="13"/>
  <c r="I110" i="13"/>
  <c r="I118" i="13"/>
  <c r="I126" i="13"/>
  <c r="I134" i="13"/>
  <c r="I142" i="13"/>
  <c r="I150" i="13"/>
  <c r="I158" i="13"/>
  <c r="I166" i="13"/>
  <c r="I174" i="13"/>
  <c r="I182" i="13"/>
  <c r="I190" i="13"/>
  <c r="I23" i="13"/>
  <c r="I31" i="13"/>
  <c r="I47" i="13"/>
  <c r="I63" i="13"/>
  <c r="I79" i="13"/>
  <c r="I87" i="13"/>
  <c r="I103" i="13"/>
  <c r="I119" i="13"/>
  <c r="I135" i="13"/>
  <c r="I151" i="13"/>
  <c r="I167" i="13"/>
  <c r="I16" i="13"/>
  <c r="I64" i="13"/>
  <c r="I104" i="13"/>
  <c r="I128" i="13"/>
  <c r="I168" i="13"/>
  <c r="I184" i="13"/>
  <c r="E9" i="13"/>
  <c r="E17" i="13"/>
  <c r="E25" i="13"/>
  <c r="E33" i="13"/>
  <c r="E41" i="13"/>
  <c r="E49" i="13"/>
  <c r="E57" i="13"/>
  <c r="E65" i="13"/>
  <c r="E73" i="13"/>
  <c r="E81" i="13"/>
  <c r="E89" i="13"/>
  <c r="E97" i="13"/>
  <c r="E105" i="13"/>
  <c r="E113" i="13"/>
  <c r="E121" i="13"/>
  <c r="E129" i="13"/>
  <c r="E137" i="13"/>
  <c r="E145" i="13"/>
  <c r="E153" i="13"/>
  <c r="E161" i="13"/>
  <c r="E169" i="13"/>
  <c r="E177" i="13"/>
  <c r="E185" i="13"/>
  <c r="E21" i="13"/>
  <c r="E53" i="13"/>
  <c r="E85" i="13"/>
  <c r="E109" i="13"/>
  <c r="E133" i="13"/>
  <c r="E165" i="13"/>
  <c r="E168" i="13"/>
  <c r="E10" i="13"/>
  <c r="E18" i="13"/>
  <c r="E26" i="13"/>
  <c r="E34" i="13"/>
  <c r="E42" i="13"/>
  <c r="E50" i="13"/>
  <c r="E58" i="13"/>
  <c r="E66" i="13"/>
  <c r="E74" i="13"/>
  <c r="E82" i="13"/>
  <c r="E90" i="13"/>
  <c r="E98" i="13"/>
  <c r="E106" i="13"/>
  <c r="E114" i="13"/>
  <c r="E122" i="13"/>
  <c r="E130" i="13"/>
  <c r="E138" i="13"/>
  <c r="E146" i="13"/>
  <c r="E154" i="13"/>
  <c r="E162" i="13"/>
  <c r="E170" i="13"/>
  <c r="E178" i="13"/>
  <c r="E186" i="13"/>
  <c r="E13" i="13"/>
  <c r="E45" i="13"/>
  <c r="E61" i="13"/>
  <c r="E93" i="13"/>
  <c r="E117" i="13"/>
  <c r="E141" i="13"/>
  <c r="E173" i="13"/>
  <c r="E176" i="13"/>
  <c r="E11" i="13"/>
  <c r="E19" i="13"/>
  <c r="E27" i="13"/>
  <c r="E35" i="13"/>
  <c r="E43" i="13"/>
  <c r="E51" i="13"/>
  <c r="E59" i="13"/>
  <c r="E67" i="13"/>
  <c r="E75" i="13"/>
  <c r="E83" i="13"/>
  <c r="E91" i="13"/>
  <c r="E99" i="13"/>
  <c r="E107" i="13"/>
  <c r="E115" i="13"/>
  <c r="E123" i="13"/>
  <c r="E131" i="13"/>
  <c r="E139" i="13"/>
  <c r="E147" i="13"/>
  <c r="E155" i="13"/>
  <c r="E163" i="13"/>
  <c r="E171" i="13"/>
  <c r="E179" i="13"/>
  <c r="E187" i="13"/>
  <c r="E37" i="13"/>
  <c r="E77" i="13"/>
  <c r="E125" i="13"/>
  <c r="E157" i="13"/>
  <c r="E181" i="13"/>
  <c r="E184" i="13"/>
  <c r="E12" i="13"/>
  <c r="E20" i="13"/>
  <c r="E28" i="13"/>
  <c r="E36" i="13"/>
  <c r="E44" i="13"/>
  <c r="E52" i="13"/>
  <c r="E60" i="13"/>
  <c r="E68" i="13"/>
  <c r="E76" i="13"/>
  <c r="E84" i="13"/>
  <c r="E92" i="13"/>
  <c r="E100" i="13"/>
  <c r="E108" i="13"/>
  <c r="E116" i="13"/>
  <c r="E124" i="13"/>
  <c r="E132" i="13"/>
  <c r="E140" i="13"/>
  <c r="E148" i="13"/>
  <c r="E156" i="13"/>
  <c r="E164" i="13"/>
  <c r="E172" i="13"/>
  <c r="E180" i="13"/>
  <c r="E188" i="13"/>
  <c r="E29" i="13"/>
  <c r="E69" i="13"/>
  <c r="E101" i="13"/>
  <c r="E149" i="13"/>
  <c r="E189" i="13"/>
  <c r="E14" i="13"/>
  <c r="E22" i="13"/>
  <c r="E30" i="13"/>
  <c r="E38" i="13"/>
  <c r="E46" i="13"/>
  <c r="E54" i="13"/>
  <c r="E62" i="13"/>
  <c r="E70" i="13"/>
  <c r="E78" i="13"/>
  <c r="E86" i="13"/>
  <c r="E94" i="13"/>
  <c r="E102" i="13"/>
  <c r="E110" i="13"/>
  <c r="E118" i="13"/>
  <c r="E126" i="13"/>
  <c r="E134" i="13"/>
  <c r="E142" i="13"/>
  <c r="E150" i="13"/>
  <c r="E158" i="13"/>
  <c r="E166" i="13"/>
  <c r="E174" i="13"/>
  <c r="E182" i="13"/>
  <c r="E190" i="13"/>
  <c r="E16" i="13"/>
  <c r="E40" i="13"/>
  <c r="E56" i="13"/>
  <c r="E72" i="13"/>
  <c r="E88" i="13"/>
  <c r="E104" i="13"/>
  <c r="E120" i="13"/>
  <c r="E128" i="13"/>
  <c r="E144" i="13"/>
  <c r="E152" i="13"/>
  <c r="E15" i="13"/>
  <c r="E23" i="13"/>
  <c r="E31" i="13"/>
  <c r="E39" i="13"/>
  <c r="E47" i="13"/>
  <c r="E55" i="13"/>
  <c r="E63" i="13"/>
  <c r="E71" i="13"/>
  <c r="E79" i="13"/>
  <c r="E87" i="13"/>
  <c r="E95" i="13"/>
  <c r="E103" i="13"/>
  <c r="E111" i="13"/>
  <c r="E119" i="13"/>
  <c r="E127" i="13"/>
  <c r="E135" i="13"/>
  <c r="E143" i="13"/>
  <c r="E151" i="13"/>
  <c r="E159" i="13"/>
  <c r="E167" i="13"/>
  <c r="E175" i="13"/>
  <c r="E183" i="13"/>
  <c r="E8" i="13"/>
  <c r="E24" i="13"/>
  <c r="E32" i="13"/>
  <c r="E48" i="13"/>
  <c r="E64" i="13"/>
  <c r="E80" i="13"/>
  <c r="E96" i="13"/>
  <c r="E112" i="13"/>
  <c r="E136" i="13"/>
  <c r="E160" i="13"/>
  <c r="I191" i="13" l="1"/>
  <c r="E191" i="13"/>
</calcChain>
</file>

<file path=xl/sharedStrings.xml><?xml version="1.0" encoding="utf-8"?>
<sst xmlns="http://schemas.openxmlformats.org/spreadsheetml/2006/main" count="2200" uniqueCount="272">
  <si>
    <t>صندوق سرمایه‌گذاری ثابت آوند مفید</t>
  </si>
  <si>
    <t>صورت وضعیت پورتفوی</t>
  </si>
  <si>
    <t>برای ماه منتهی به 1404/08/30</t>
  </si>
  <si>
    <t>نام شرکت</t>
  </si>
  <si>
    <t>1404/07/30</t>
  </si>
  <si>
    <t>تغییرات طی دوره</t>
  </si>
  <si>
    <t>1404/08/30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</si>
  <si>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</si>
  <si>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</si>
  <si>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</si>
  <si>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</si>
  <si>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</si>
  <si>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</si>
  <si>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</si>
  <si>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</si>
  <si>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</si>
  <si>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سایپا</t>
  </si>
  <si>
    <t>صندوق س.پشتوانه طلا زرگرکارآمد</t>
  </si>
  <si>
    <t>صندوق طلای عیار مفید</t>
  </si>
  <si>
    <t>گسترش سوخت سبززاگرس(سهامی عام)</t>
  </si>
  <si>
    <t>ملی  صنایع  مس  ایران</t>
  </si>
  <si>
    <t>امتیاز تسهیلات مسکن سال1404</t>
  </si>
  <si>
    <t>0.00%</t>
  </si>
  <si>
    <t>فولاد هرمزگان جنوب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</si>
  <si>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</si>
  <si>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</si>
  <si>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</si>
  <si>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</si>
  <si>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</si>
  <si>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</si>
  <si>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</si>
  <si>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</si>
  <si>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</si>
  <si>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 ت خساپا-3898-04/11/01</t>
  </si>
  <si>
    <t>1404/11/01</t>
  </si>
  <si>
    <t>اختیارف.ت.هرمز-2193-050818</t>
  </si>
  <si>
    <t>1405/08/18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</si>
  <si>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</si>
  <si>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</si>
  <si>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</si>
  <si>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</si>
  <si>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</si>
  <si>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</si>
  <si>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</si>
  <si>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</si>
  <si>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</si>
  <si>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سلف میلگرد درپاد تبریز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</si>
  <si>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</si>
  <si>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</si>
  <si>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</si>
  <si>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</si>
  <si>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</si>
  <si>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</si>
  <si>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</si>
  <si>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</si>
  <si>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</si>
  <si>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</si>
  <si>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</si>
  <si>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</si>
  <si>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اسنادخزانه-م9بودجه01-040826</t>
  </si>
  <si>
    <t>صکوک اجاره صند412-بدون ضامن</t>
  </si>
  <si>
    <t>صکوک اجاره گل گهر504-3ماهه23%</t>
  </si>
  <si>
    <t>صکوک اجاره وکغدیر707-بدون ضامن</t>
  </si>
  <si>
    <t>صکوک مرابحه پاکشو603-3ماهه23%</t>
  </si>
  <si>
    <t>صکوک مرابحه دعبید12-3ماهه18%</t>
  </si>
  <si>
    <t>صکوک مرابحه دعبید69-3ماهه23%</t>
  </si>
  <si>
    <t>صکوک مرابحه غکورش505-بدون ضامن</t>
  </si>
  <si>
    <t>صکوک مرابحه فخوز412-بدون ضامن</t>
  </si>
  <si>
    <t>گام بانک تجارت0409</t>
  </si>
  <si>
    <t>مرابحه اورند پیشرو-مفید051118</t>
  </si>
  <si>
    <t>مرابحه طبیعت سبز-مفید060920</t>
  </si>
  <si>
    <t>مرابحه طبیعت سبز-مفید070311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</si>
  <si>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</si>
  <si>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</si>
  <si>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</si>
  <si>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</si>
  <si>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</si>
  <si>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</si>
  <si>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</si>
  <si>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</si>
  <si>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</si>
  <si>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</si>
  <si>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</si>
  <si>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عام دولت230-ش.خ070628</t>
  </si>
  <si>
    <t>مرابحه عام دولت231-ش.خ060825</t>
  </si>
  <si>
    <t>مرابحه نفت و گاز سرو071226</t>
  </si>
  <si>
    <t>مرابحه کاسپین تامین 070625</t>
  </si>
  <si>
    <t>مشارکت ش قم0612-3 ماهه 20.5%</t>
  </si>
  <si>
    <t>مرابحه عام دولت249-ش.خ060827</t>
  </si>
  <si>
    <t>مرابحه عام دولت245-ش.خ070813</t>
  </si>
  <si>
    <t>مرابحه عام دولت246-ش.خ070820</t>
  </si>
  <si>
    <t>شهرداری قم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</si>
  <si>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</si>
  <si>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</si>
  <si>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</si>
  <si>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</si>
  <si>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</si>
  <si>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</si>
  <si>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3.56%</t>
  </si>
  <si>
    <t>1.02%</t>
  </si>
  <si>
    <t>1.03%</t>
  </si>
  <si>
    <t>2.12%</t>
  </si>
  <si>
    <t>1.00%</t>
  </si>
  <si>
    <t>4.18%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</si>
  <si>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</si>
  <si>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</si>
  <si>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</si>
  <si>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</si>
  <si>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</si>
  <si>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</si>
  <si>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</si>
  <si>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</si>
  <si>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</si>
  <si>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</si>
  <si>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</si>
  <si>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</si>
  <si>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</si>
  <si>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رفاه دادمان</t>
  </si>
  <si>
    <t>بانک ملت جهان کودک</t>
  </si>
  <si>
    <t>بانک ملت  مستقل مرکزی</t>
  </si>
  <si>
    <t>بانک ملت مستقل مرکزی</t>
  </si>
  <si>
    <t xml:space="preserve">بانک ملت شعبه مستقل مرکزی	</t>
  </si>
  <si>
    <t>بانک مسکن نیاوران</t>
  </si>
  <si>
    <t>بانک مسکن خدامی</t>
  </si>
  <si>
    <t>1404/04/30</t>
  </si>
  <si>
    <t>1404/05/01</t>
  </si>
  <si>
    <t xml:space="preserve">بانک ملت مستقل مرکزی	</t>
  </si>
  <si>
    <t>بانک تجارت فاطمی</t>
  </si>
  <si>
    <t>بانک شهر مرکزی قم</t>
  </si>
  <si>
    <t>بانک صادرات شریعتی</t>
  </si>
  <si>
    <t>بانک صادرات طالقانی</t>
  </si>
  <si>
    <t>بانک صادرات سپهبد قرنی</t>
  </si>
  <si>
    <t>بانک مسکن سعادت آباد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</si>
  <si>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</si>
  <si>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</si>
  <si>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</si>
  <si>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</si>
  <si>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</si>
  <si>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</si>
  <si>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</si>
  <si>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</si>
  <si>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صکوک اجاره صملی404-6ماهه18%</t>
  </si>
  <si>
    <t>مرابحه عام دولت127-ش.خ040623</t>
  </si>
  <si>
    <t>مرابحه عام دولت112-ش.خ 040408</t>
  </si>
  <si>
    <t>بانک خاورمیانه آفریقا</t>
  </si>
  <si>
    <t>بانک اقتصاد نوین اقدسیه</t>
  </si>
  <si>
    <t>بانک مسکن پیامبر</t>
  </si>
  <si>
    <t>بانک مسکن امیرکبیر</t>
  </si>
  <si>
    <t xml:space="preserve">بانک صادرات سپهبد قرنی	</t>
  </si>
  <si>
    <t>بانک تجارت کار</t>
  </si>
  <si>
    <t xml:space="preserve">بانک تجارت دیجیتال </t>
  </si>
  <si>
    <t>بانک ملت ملت مستقل</t>
  </si>
  <si>
    <t>بانک صادرات دکتر شریعتی</t>
  </si>
  <si>
    <t>بانک صادرات سپهبدقرنی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</si>
  <si>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</si>
  <si>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</si>
  <si>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</si>
  <si>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</si>
  <si>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</si>
  <si>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</si>
  <si>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صنعتی پاکشو</t>
  </si>
  <si>
    <t>1404/04/31</t>
  </si>
  <si>
    <t>بهای فروش</t>
  </si>
  <si>
    <t>ارزش دفتری</t>
  </si>
  <si>
    <t>سود و زیان ناشی از تغییر قیمت</t>
  </si>
  <si>
    <t>سود و زیان ناشی از فروش</t>
  </si>
  <si>
    <t>صندوق سرمایه گذاری سهامی اهرمی موج فیروزه</t>
  </si>
  <si>
    <t>صندوق س سهامی بیدار-اهرمی - واحد عادی</t>
  </si>
  <si>
    <t>اسناد خزانه-م1بودجه01-040326</t>
  </si>
  <si>
    <t>اسناد خزانه-م3بودجه01-040520</t>
  </si>
  <si>
    <t>اسنادخزانه-م7بودجه01-040714</t>
  </si>
  <si>
    <t>اسنادخزانه-م8بودجه01-040728</t>
  </si>
  <si>
    <t>سلف شیر سولیکو کاله</t>
  </si>
  <si>
    <t>گواهی اعتبار مولد شهر14040730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</si>
  <si>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</si>
  <si>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</si>
  <si>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</si>
  <si>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</si>
  <si>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</si>
  <si>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</si>
  <si>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</si>
  <si>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</si>
  <si>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</si>
  <si>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</si>
  <si>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</si>
  <si>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</si>
  <si>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</si>
  <si>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</si>
  <si>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</si>
  <si>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</si>
  <si>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</si>
  <si>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</si>
  <si>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</si>
  <si>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</si>
  <si>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</si>
  <si>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</si>
  <si>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</si>
  <si>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</si>
  <si>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</si>
  <si>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</si>
  <si>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</si>
  <si>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</si>
  <si>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</si>
  <si>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</si>
  <si>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</si>
  <si>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</si>
  <si>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</si>
  <si>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</si>
  <si>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عدرپاد2</t>
  </si>
  <si>
    <t>صکورش505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</si>
  <si>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</si>
  <si>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</si>
  <si>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</si>
  <si>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</si>
  <si>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</si>
  <si>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</si>
  <si>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</si>
  <si>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کرمان موتور</t>
  </si>
  <si>
    <t>هساپا411</t>
  </si>
  <si>
    <t>شرکت سولیکو کاله</t>
  </si>
  <si>
    <t>عکاله51</t>
  </si>
  <si>
    <t>شرکت سرمایه گذاری صدر تامین</t>
  </si>
  <si>
    <t>هفملی 503</t>
  </si>
  <si>
    <t>تامین سرمایه کاردان</t>
  </si>
  <si>
    <t>سهیدرو 053</t>
  </si>
  <si>
    <t>38/2</t>
  </si>
  <si>
    <t>تامین سرمایه دماوند</t>
  </si>
  <si>
    <t>عغدیر21</t>
  </si>
  <si>
    <t>صغدیر 707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</si>
  <si>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</si>
  <si>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</si>
  <si>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</si>
  <si>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</si>
  <si>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</si>
  <si>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</si>
  <si>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</si>
  <si>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شرکت تامین سرمایه امین</t>
  </si>
  <si>
    <t>امین</t>
  </si>
  <si>
    <t>کاسپین 07</t>
  </si>
  <si>
    <t>از ابتدای سال مالی</t>
  </si>
  <si>
    <t>تا پایان ماه</t>
  </si>
  <si>
    <t>جلوگیری از نوسان بازار</t>
  </si>
  <si>
    <t>پاکشو</t>
  </si>
  <si>
    <t>540123452 </t>
  </si>
  <si>
    <t>درآمدهای تنزیل سود بانک</t>
  </si>
  <si>
    <t>درآمدهای ناشی از نعهد پذیره نویسی</t>
  </si>
  <si>
    <t>سرمایه‌گذاری در صندوق های سرمایه گذاری</t>
  </si>
  <si>
    <t>ههرمز 0508</t>
  </si>
  <si>
    <t>فولاد مبارکه اصفهان</t>
  </si>
  <si>
    <t>(1.17)%</t>
  </si>
  <si>
    <t>(2.60)%</t>
  </si>
  <si>
    <t>(2.39)%</t>
  </si>
  <si>
    <t>(0.95)%</t>
  </si>
  <si>
    <t>(0.68)%</t>
  </si>
  <si>
    <t>(1.02)%</t>
  </si>
  <si>
    <t>(1.89)%</t>
  </si>
  <si>
    <t>(0.69)%</t>
  </si>
  <si>
    <t>(1.11)%</t>
  </si>
  <si>
    <t>(0.99)%</t>
  </si>
  <si>
    <t>(1.25)%</t>
  </si>
  <si>
    <t>(1.80)%</t>
  </si>
  <si>
    <t>(1.19)%</t>
  </si>
  <si>
    <t>(1.15)%</t>
  </si>
  <si>
    <t>(1.07)%</t>
  </si>
  <si>
    <t>(1.57)%</t>
  </si>
  <si>
    <t>(1.21)%</t>
  </si>
  <si>
    <t>(1.97)%</t>
  </si>
  <si>
    <t>(1.54)%</t>
  </si>
  <si>
    <t>1.00088744056477</t>
  </si>
  <si>
    <t>1.00071888112007</t>
  </si>
  <si>
    <t>1.00071478548673</t>
  </si>
  <si>
    <t>1.00058257842324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</si>
</sst>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(#,##0\)"/>
    <numFmt numFmtId="165" formatCode="_(* #,##0.00_);_(* \(#,##0.00\);_(* &quot;-&quot;??_);_(@_)"/>
    <numFmt numFmtId="166" formatCode="#,##0.000000_-;\(#,##0.000000\)"/>
  </numFmts>
  <fonts count="16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Nazanin"/>
      <charset val="178"/>
    </font>
    <font>
      <u/>
      <sz val="11"/>
      <color theme="10"/>
      <name val="Calibri"/>
      <family val="2"/>
    </font>
    <font>
      <u/>
      <sz val="11"/>
      <color theme="10"/>
      <name val="B Nazanin"/>
      <charset val="178"/>
    </font>
    <font>
      <b/>
      <sz val="16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7" fillId="0" borderId="3" xfId="3" applyNumberFormat="1" applyFont="1" applyFill="1" applyBorder="1" applyAlignment="1">
      <alignment horizontal="center" vertical="center" wrapText="1" readingOrder="2"/>
    </xf>
    <xf numFmtId="164" fontId="12" fillId="0" borderId="0" xfId="4" applyNumberFormat="1" applyFont="1" applyFill="1" applyAlignment="1">
      <alignment horizontal="center"/>
    </xf>
    <xf numFmtId="164" fontId="12" fillId="0" borderId="0" xfId="4" applyNumberFormat="1" applyFont="1" applyFill="1" applyAlignment="1">
      <alignment horizontal="right" vertical="center"/>
    </xf>
    <xf numFmtId="10" fontId="2" fillId="0" borderId="0" xfId="1" applyNumberFormat="1" applyFont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3" fontId="14" fillId="0" borderId="0" xfId="0" applyNumberFormat="1" applyFont="1"/>
    <xf numFmtId="3" fontId="15" fillId="0" borderId="0" xfId="0" applyNumberFormat="1" applyFont="1"/>
    <xf numFmtId="9" fontId="4" fillId="0" borderId="2" xfId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Fill="1"/>
    <xf numFmtId="164" fontId="7" fillId="0" borderId="0" xfId="2" applyNumberFormat="1" applyFont="1" applyFill="1"/>
    <xf numFmtId="164" fontId="8" fillId="0" borderId="0" xfId="2" applyNumberFormat="1" applyFont="1" applyFill="1" applyAlignment="1">
      <alignment horizontal="right" vertical="center" readingOrder="2"/>
    </xf>
    <xf numFmtId="164" fontId="9" fillId="0" borderId="3" xfId="2" applyNumberFormat="1" applyFont="1" applyFill="1" applyBorder="1" applyAlignment="1">
      <alignment horizontal="center" vertical="center" wrapText="1" readingOrder="2"/>
    </xf>
    <xf numFmtId="164" fontId="7" fillId="0" borderId="3" xfId="2" applyNumberFormat="1" applyFont="1" applyFill="1" applyBorder="1" applyAlignment="1">
      <alignment horizontal="center" vertical="center" wrapText="1" readingOrder="2"/>
    </xf>
    <xf numFmtId="164" fontId="10" fillId="0" borderId="3" xfId="2" applyNumberFormat="1" applyFont="1" applyFill="1" applyBorder="1" applyAlignment="1">
      <alignment horizontal="center" vertical="center" wrapText="1" readingOrder="2"/>
    </xf>
    <xf numFmtId="164" fontId="7" fillId="0" borderId="0" xfId="2" applyNumberFormat="1" applyFont="1" applyFill="1" applyAlignment="1">
      <alignment horizontal="center"/>
    </xf>
    <xf numFmtId="164" fontId="7" fillId="0" borderId="4" xfId="2" applyNumberFormat="1" applyFont="1" applyFill="1" applyBorder="1" applyAlignment="1">
      <alignment horizontal="center" vertical="center" wrapText="1" readingOrder="2"/>
    </xf>
    <xf numFmtId="164" fontId="7" fillId="0" borderId="5" xfId="2" applyNumberFormat="1" applyFont="1" applyFill="1" applyBorder="1" applyAlignment="1">
      <alignment horizontal="center" vertical="center" wrapText="1" readingOrder="2"/>
    </xf>
    <xf numFmtId="164" fontId="7" fillId="0" borderId="3" xfId="2" applyNumberFormat="1" applyFont="1" applyFill="1" applyBorder="1" applyAlignment="1">
      <alignment horizontal="center" vertical="center" readingOrder="2"/>
    </xf>
    <xf numFmtId="164" fontId="7" fillId="0" borderId="6" xfId="2" applyNumberFormat="1" applyFont="1" applyFill="1" applyBorder="1" applyAlignment="1">
      <alignment horizontal="center" vertical="center" wrapText="1" readingOrder="2"/>
    </xf>
    <xf numFmtId="164" fontId="10" fillId="0" borderId="4" xfId="2" applyNumberFormat="1" applyFont="1" applyFill="1" applyBorder="1" applyAlignment="1">
      <alignment horizontal="center" vertical="center" wrapText="1" readingOrder="2"/>
    </xf>
    <xf numFmtId="164" fontId="10" fillId="0" borderId="5" xfId="2" applyNumberFormat="1" applyFont="1" applyFill="1" applyBorder="1" applyAlignment="1">
      <alignment horizontal="center" vertical="center" wrapText="1" readingOrder="2"/>
    </xf>
    <xf numFmtId="164" fontId="10" fillId="0" borderId="6" xfId="2" applyNumberFormat="1" applyFont="1" applyFill="1" applyBorder="1" applyAlignment="1">
      <alignment horizontal="center" vertical="center" wrapText="1" readingOrder="2"/>
    </xf>
    <xf numFmtId="164" fontId="2" fillId="0" borderId="0" xfId="1" applyNumberFormat="1" applyFont="1" applyAlignment="1">
      <alignment horizontal="center" vertical="center"/>
    </xf>
  </cellXfs>
  <cellStyles count="5">
    <cellStyle name="Comma 2" xfId="3" xr:uid="{C2717003-A184-4D11-95B4-21E78F6629A9}"/>
    <cellStyle name="Hyperlink" xfId="4" builtinId="8"/>
    <cellStyle name="Normal" xfId="0" builtinId="0"/>
    <cellStyle name="Normal 2" xfId="2" xr:uid="{BC9E5497-E64C-45A5-B453-1D86B29A55B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zoomScale="70" zoomScaleNormal="70" workbookViewId="0">
      <selection activeCell="G27" sqref="G27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5" style="1" customWidth="1"/>
    <col min="10" max="10" width="1" style="1" customWidth="1"/>
    <col min="11" max="11" width="25" style="1" customWidth="1"/>
    <col min="12" max="12" width="1" style="1" customWidth="1"/>
    <col min="13" max="13" width="16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ht="26.25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5" ht="26.25" x14ac:dyDescent="0.25">
      <c r="A6" s="21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6.25" x14ac:dyDescent="0.25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6.25" x14ac:dyDescent="0.2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ht="21" x14ac:dyDescent="0.25">
      <c r="A9" s="2" t="s">
        <v>15</v>
      </c>
      <c r="C9" s="1">
        <v>27000000</v>
      </c>
      <c r="E9" s="1">
        <v>117118349819</v>
      </c>
      <c r="G9" s="1">
        <v>138511456812</v>
      </c>
      <c r="I9" s="1">
        <v>0</v>
      </c>
      <c r="K9" s="1">
        <v>0</v>
      </c>
      <c r="M9" s="1">
        <v>0</v>
      </c>
      <c r="O9" s="1">
        <v>0</v>
      </c>
      <c r="Q9" s="1">
        <v>27000000</v>
      </c>
      <c r="S9" s="1">
        <v>5298</v>
      </c>
      <c r="U9" s="1">
        <v>117118349819</v>
      </c>
      <c r="W9" s="1">
        <v>142151390316</v>
      </c>
      <c r="Y9" s="11">
        <v>4.4086862588784662E-4</v>
      </c>
    </row>
    <row r="10" spans="1:25" ht="21" x14ac:dyDescent="0.25">
      <c r="A10" s="2" t="s">
        <v>16</v>
      </c>
      <c r="C10" s="1">
        <v>19342254481</v>
      </c>
      <c r="E10" s="1">
        <v>7001085160694</v>
      </c>
      <c r="G10" s="1">
        <v>8387531751752.7695</v>
      </c>
      <c r="I10" s="1">
        <v>0</v>
      </c>
      <c r="K10" s="1">
        <v>0</v>
      </c>
      <c r="M10" s="1">
        <v>0</v>
      </c>
      <c r="O10" s="1">
        <v>0</v>
      </c>
      <c r="Q10" s="1">
        <v>19342254481</v>
      </c>
      <c r="S10" s="1">
        <v>446</v>
      </c>
      <c r="U10" s="1">
        <v>7001085160694</v>
      </c>
      <c r="W10" s="1">
        <v>8572694457578.2197</v>
      </c>
      <c r="Y10" s="11">
        <v>2.658737292169467E-2</v>
      </c>
    </row>
    <row r="11" spans="1:25" ht="21" x14ac:dyDescent="0.25">
      <c r="A11" s="2" t="s">
        <v>19</v>
      </c>
      <c r="C11" s="1">
        <v>66800000</v>
      </c>
      <c r="E11" s="1">
        <v>99638032598</v>
      </c>
      <c r="G11" s="1">
        <v>58598384443.199997</v>
      </c>
      <c r="I11" s="1">
        <v>0</v>
      </c>
      <c r="K11" s="1">
        <v>0</v>
      </c>
      <c r="M11" s="1">
        <v>0</v>
      </c>
      <c r="O11" s="1">
        <v>0</v>
      </c>
      <c r="Q11" s="1">
        <v>66800000</v>
      </c>
      <c r="S11" s="1">
        <v>1020</v>
      </c>
      <c r="U11" s="1">
        <v>99638032598</v>
      </c>
      <c r="W11" s="1">
        <v>67709877456</v>
      </c>
      <c r="Y11" s="11">
        <v>2.0999555872582468E-4</v>
      </c>
    </row>
    <row r="12" spans="1:25" ht="21" x14ac:dyDescent="0.25">
      <c r="A12" s="2" t="s">
        <v>20</v>
      </c>
      <c r="C12" s="1">
        <v>494909488</v>
      </c>
      <c r="E12" s="1">
        <v>2500600120140</v>
      </c>
      <c r="G12" s="1">
        <v>2996192252314.3799</v>
      </c>
      <c r="I12" s="1">
        <v>0</v>
      </c>
      <c r="K12" s="1">
        <v>0</v>
      </c>
      <c r="M12" s="1">
        <v>0</v>
      </c>
      <c r="O12" s="1">
        <v>0</v>
      </c>
      <c r="Q12" s="1">
        <v>494909488</v>
      </c>
      <c r="S12" s="1">
        <v>6220</v>
      </c>
      <c r="U12" s="1">
        <v>2500600120140</v>
      </c>
      <c r="W12" s="1">
        <v>3059085095665.9399</v>
      </c>
      <c r="Y12" s="11">
        <v>9.487453056928951E-3</v>
      </c>
    </row>
    <row r="13" spans="1:25" ht="21" x14ac:dyDescent="0.25">
      <c r="A13" s="2" t="s">
        <v>21</v>
      </c>
      <c r="C13" s="1">
        <v>0</v>
      </c>
      <c r="E13" s="1">
        <v>0</v>
      </c>
      <c r="G13" s="1">
        <v>0</v>
      </c>
      <c r="I13" s="1">
        <v>96657</v>
      </c>
      <c r="K13" s="1">
        <v>121661034181.85001</v>
      </c>
      <c r="M13" s="1">
        <v>-96657</v>
      </c>
      <c r="O13" s="1">
        <v>121661034186</v>
      </c>
      <c r="Q13" s="1">
        <v>0</v>
      </c>
      <c r="S13" s="1">
        <v>0</v>
      </c>
      <c r="U13" s="1">
        <v>0</v>
      </c>
      <c r="W13" s="1">
        <v>0</v>
      </c>
      <c r="Y13" s="11">
        <v>0</v>
      </c>
    </row>
    <row r="14" spans="1:25" ht="21" x14ac:dyDescent="0.25">
      <c r="A14" s="2" t="s">
        <v>23</v>
      </c>
      <c r="C14" s="1">
        <v>0</v>
      </c>
      <c r="E14" s="1">
        <v>0</v>
      </c>
      <c r="G14" s="1">
        <v>0</v>
      </c>
      <c r="I14" s="1">
        <v>0</v>
      </c>
      <c r="K14" s="1">
        <v>14908817447965</v>
      </c>
      <c r="M14" s="1">
        <v>0</v>
      </c>
      <c r="O14" s="1">
        <v>0</v>
      </c>
      <c r="Q14" s="1">
        <v>8465011287</v>
      </c>
      <c r="S14" s="1">
        <v>1785</v>
      </c>
      <c r="U14" s="1">
        <v>15001943513057</v>
      </c>
      <c r="W14" s="1">
        <v>15015546924943.801</v>
      </c>
      <c r="Y14" s="11">
        <v>4.6569249340710432E-2</v>
      </c>
    </row>
    <row r="15" spans="1:25" ht="21" x14ac:dyDescent="0.25">
      <c r="A15" s="2" t="s">
        <v>24</v>
      </c>
      <c r="C15" s="1" t="s">
        <v>24</v>
      </c>
      <c r="E15" s="3">
        <f>SUM(E9:E14)</f>
        <v>9718441663251</v>
      </c>
      <c r="F15" s="4"/>
      <c r="G15" s="3">
        <f>SUM(G9:G14)</f>
        <v>11580833845322.35</v>
      </c>
      <c r="H15" s="4"/>
      <c r="I15" s="4" t="s">
        <v>24</v>
      </c>
      <c r="J15" s="4"/>
      <c r="K15" s="3">
        <f>SUM(K9:K14)</f>
        <v>15030478482146.85</v>
      </c>
      <c r="L15" s="4"/>
      <c r="M15" s="4" t="s">
        <v>24</v>
      </c>
      <c r="N15" s="4"/>
      <c r="O15" s="3">
        <f>SUM(O9:O14)</f>
        <v>121661034186</v>
      </c>
      <c r="P15" s="4"/>
      <c r="Q15" s="4" t="s">
        <v>24</v>
      </c>
      <c r="R15" s="4"/>
      <c r="S15" s="4" t="s">
        <v>24</v>
      </c>
      <c r="T15" s="4"/>
      <c r="U15" s="3">
        <f>SUM(U9:U14)</f>
        <v>24720385176308</v>
      </c>
      <c r="V15" s="4"/>
      <c r="W15" s="3">
        <f>SUM(W9:W14)</f>
        <v>26857187745959.961</v>
      </c>
      <c r="Y15" s="20">
        <f>SUM(Y9:Y14)</f>
        <v>8.3294939503947729E-2</v>
      </c>
    </row>
    <row r="17" s="1" customFormat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6404-9F1C-4A42-B713-4A3FAC4F1808}">
  <dimension ref="A2:U12"/>
  <sheetViews>
    <sheetView rightToLeft="1" workbookViewId="0">
      <selection activeCell="I67" sqref="I67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  <c r="J3" s="22" t="s">
        <v>133</v>
      </c>
      <c r="K3" s="22" t="s">
        <v>133</v>
      </c>
      <c r="L3" s="22" t="s">
        <v>133</v>
      </c>
      <c r="M3" s="22" t="s">
        <v>133</v>
      </c>
      <c r="N3" s="22" t="s">
        <v>133</v>
      </c>
      <c r="O3" s="22" t="s">
        <v>133</v>
      </c>
      <c r="P3" s="22" t="s">
        <v>133</v>
      </c>
      <c r="Q3" s="22" t="s">
        <v>133</v>
      </c>
      <c r="R3" s="22" t="s">
        <v>133</v>
      </c>
      <c r="S3" s="22" t="s">
        <v>133</v>
      </c>
      <c r="T3" s="22" t="s">
        <v>133</v>
      </c>
      <c r="U3" s="22" t="s">
        <v>133</v>
      </c>
    </row>
    <row r="4" spans="1:21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7" thickBot="1" x14ac:dyDescent="0.3">
      <c r="A6" s="21" t="s">
        <v>3</v>
      </c>
      <c r="C6" s="21" t="s">
        <v>135</v>
      </c>
      <c r="D6" s="21" t="s">
        <v>135</v>
      </c>
      <c r="E6" s="21" t="s">
        <v>135</v>
      </c>
      <c r="F6" s="21" t="s">
        <v>135</v>
      </c>
      <c r="G6" s="21" t="s">
        <v>135</v>
      </c>
      <c r="H6" s="21" t="s">
        <v>135</v>
      </c>
      <c r="I6" s="21" t="s">
        <v>135</v>
      </c>
      <c r="J6" s="21" t="s">
        <v>135</v>
      </c>
      <c r="K6" s="21" t="s">
        <v>135</v>
      </c>
      <c r="M6" s="21" t="s">
        <v>136</v>
      </c>
      <c r="N6" s="21" t="s">
        <v>136</v>
      </c>
      <c r="O6" s="21" t="s">
        <v>136</v>
      </c>
      <c r="P6" s="21" t="s">
        <v>136</v>
      </c>
      <c r="Q6" s="21" t="s">
        <v>136</v>
      </c>
      <c r="R6" s="21" t="s">
        <v>136</v>
      </c>
      <c r="S6" s="21" t="s">
        <v>136</v>
      </c>
      <c r="T6" s="21" t="s">
        <v>136</v>
      </c>
      <c r="U6" s="21" t="s">
        <v>136</v>
      </c>
    </row>
    <row r="7" spans="1:21" ht="27" thickBot="1" x14ac:dyDescent="0.3">
      <c r="A7" s="21" t="s">
        <v>3</v>
      </c>
      <c r="C7" s="6" t="s">
        <v>174</v>
      </c>
      <c r="E7" s="6" t="s">
        <v>175</v>
      </c>
      <c r="G7" s="6" t="s">
        <v>176</v>
      </c>
      <c r="I7" s="6" t="s">
        <v>106</v>
      </c>
      <c r="K7" s="6" t="s">
        <v>177</v>
      </c>
      <c r="M7" s="6" t="s">
        <v>174</v>
      </c>
      <c r="O7" s="6" t="s">
        <v>175</v>
      </c>
      <c r="Q7" s="6" t="s">
        <v>176</v>
      </c>
      <c r="S7" s="6" t="s">
        <v>106</v>
      </c>
      <c r="U7" s="6" t="s">
        <v>177</v>
      </c>
    </row>
    <row r="8" spans="1:21" ht="21" x14ac:dyDescent="0.25">
      <c r="A8" s="2" t="s">
        <v>166</v>
      </c>
      <c r="C8" s="1">
        <v>0</v>
      </c>
      <c r="E8" s="1">
        <v>0</v>
      </c>
      <c r="G8" s="1">
        <v>0</v>
      </c>
      <c r="I8" s="1">
        <v>0</v>
      </c>
      <c r="K8" s="11">
        <f>+I8/$I$12</f>
        <v>0</v>
      </c>
      <c r="M8" s="1">
        <v>0</v>
      </c>
      <c r="O8" s="1">
        <v>0</v>
      </c>
      <c r="Q8" s="1">
        <v>70175661957</v>
      </c>
      <c r="S8" s="1">
        <v>70175661957</v>
      </c>
      <c r="U8" s="11">
        <f>+S8/$S$12</f>
        <v>0.14517162422862581</v>
      </c>
    </row>
    <row r="9" spans="1:21" ht="21" x14ac:dyDescent="0.25">
      <c r="A9" s="2" t="s">
        <v>167</v>
      </c>
      <c r="C9" s="1">
        <v>0</v>
      </c>
      <c r="E9" s="1">
        <v>0</v>
      </c>
      <c r="G9" s="1">
        <v>0</v>
      </c>
      <c r="I9" s="1">
        <v>0</v>
      </c>
      <c r="K9" s="11">
        <f t="shared" ref="K9:K11" si="0">+I9/$I$12</f>
        <v>0</v>
      </c>
      <c r="M9" s="1">
        <v>0</v>
      </c>
      <c r="O9" s="1">
        <v>0</v>
      </c>
      <c r="Q9" s="1">
        <v>183562150980</v>
      </c>
      <c r="S9" s="1">
        <v>183562150980</v>
      </c>
      <c r="U9" s="11">
        <f t="shared" ref="U9:U11" si="1">+S9/$S$12</f>
        <v>0.37973301371913465</v>
      </c>
    </row>
    <row r="10" spans="1:21" ht="21" x14ac:dyDescent="0.25">
      <c r="A10" s="2" t="s">
        <v>18</v>
      </c>
      <c r="C10" s="1">
        <v>0</v>
      </c>
      <c r="E10" s="1">
        <v>41985054224</v>
      </c>
      <c r="G10" s="1">
        <v>0</v>
      </c>
      <c r="I10" s="1">
        <v>41985054224</v>
      </c>
      <c r="K10" s="11">
        <f t="shared" si="0"/>
        <v>0.96230515532414695</v>
      </c>
      <c r="M10" s="1">
        <v>0</v>
      </c>
      <c r="O10" s="1">
        <v>226349923761</v>
      </c>
      <c r="Q10" s="1">
        <v>0</v>
      </c>
      <c r="S10" s="1">
        <v>226349923761</v>
      </c>
      <c r="U10" s="11">
        <f t="shared" si="1"/>
        <v>0.46824761120949082</v>
      </c>
    </row>
    <row r="11" spans="1:21" ht="21.75" thickBot="1" x14ac:dyDescent="0.3">
      <c r="A11" s="2" t="s">
        <v>17</v>
      </c>
      <c r="C11" s="1">
        <v>0</v>
      </c>
      <c r="E11" s="1">
        <v>1644613550</v>
      </c>
      <c r="G11" s="1">
        <v>0</v>
      </c>
      <c r="I11" s="1">
        <v>1644613550</v>
      </c>
      <c r="K11" s="11">
        <f t="shared" si="0"/>
        <v>3.7694844675853018E-2</v>
      </c>
      <c r="M11" s="1">
        <v>0</v>
      </c>
      <c r="O11" s="1">
        <v>3310188550</v>
      </c>
      <c r="Q11" s="1">
        <v>0</v>
      </c>
      <c r="S11" s="1">
        <v>3310188550</v>
      </c>
      <c r="U11" s="11">
        <f t="shared" si="1"/>
        <v>6.8477508427487723E-3</v>
      </c>
    </row>
    <row r="12" spans="1:21" ht="21.75" thickBot="1" x14ac:dyDescent="0.3">
      <c r="A12" s="2" t="s">
        <v>24</v>
      </c>
      <c r="C12" s="7">
        <f>SUM(C8:C11)</f>
        <v>0</v>
      </c>
      <c r="D12" s="2"/>
      <c r="E12" s="7">
        <f>SUM(E8:E11)</f>
        <v>43629667774</v>
      </c>
      <c r="F12" s="2"/>
      <c r="G12" s="7">
        <f>SUM(G8:G11)</f>
        <v>0</v>
      </c>
      <c r="H12" s="2"/>
      <c r="I12" s="7">
        <f>SUM(I8:I11)</f>
        <v>43629667774</v>
      </c>
      <c r="J12" s="2"/>
      <c r="K12" s="19">
        <f>SUM(K8:K11)</f>
        <v>1</v>
      </c>
      <c r="L12" s="2"/>
      <c r="M12" s="7">
        <f>SUM(M8:M11)</f>
        <v>0</v>
      </c>
      <c r="N12" s="2"/>
      <c r="O12" s="7">
        <f>SUM(O8:O11)</f>
        <v>229660112311</v>
      </c>
      <c r="P12" s="2"/>
      <c r="Q12" s="7">
        <f>SUM(Q8:Q11)</f>
        <v>253737812937</v>
      </c>
      <c r="R12" s="2"/>
      <c r="S12" s="7">
        <f>SUM(S8:S11)</f>
        <v>483397925248</v>
      </c>
      <c r="T12" s="2"/>
      <c r="U12" s="19">
        <f>SUM(U8:U11)</f>
        <v>1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0"/>
  <sheetViews>
    <sheetView rightToLeft="1" workbookViewId="0">
      <selection activeCell="I67" sqref="I67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24" style="1" customWidth="1"/>
    <col min="10" max="10" width="1" style="1" customWidth="1"/>
    <col min="11" max="11" width="23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  <c r="J3" s="22" t="s">
        <v>133</v>
      </c>
      <c r="K3" s="22" t="s">
        <v>133</v>
      </c>
      <c r="L3" s="22" t="s">
        <v>133</v>
      </c>
      <c r="M3" s="22" t="s">
        <v>133</v>
      </c>
      <c r="N3" s="22" t="s">
        <v>133</v>
      </c>
      <c r="O3" s="22" t="s">
        <v>133</v>
      </c>
      <c r="P3" s="22" t="s">
        <v>133</v>
      </c>
      <c r="Q3" s="22" t="s">
        <v>133</v>
      </c>
    </row>
    <row r="4" spans="1:17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6.25" x14ac:dyDescent="0.25">
      <c r="A6" s="21" t="s">
        <v>137</v>
      </c>
      <c r="C6" s="21" t="s">
        <v>135</v>
      </c>
      <c r="D6" s="21" t="s">
        <v>135</v>
      </c>
      <c r="E6" s="21" t="s">
        <v>135</v>
      </c>
      <c r="F6" s="21" t="s">
        <v>135</v>
      </c>
      <c r="G6" s="21" t="s">
        <v>135</v>
      </c>
      <c r="H6" s="21" t="s">
        <v>135</v>
      </c>
      <c r="I6" s="21" t="s">
        <v>135</v>
      </c>
      <c r="K6" s="21" t="s">
        <v>136</v>
      </c>
      <c r="L6" s="21" t="s">
        <v>136</v>
      </c>
      <c r="M6" s="21" t="s">
        <v>136</v>
      </c>
      <c r="N6" s="21" t="s">
        <v>136</v>
      </c>
      <c r="O6" s="21" t="s">
        <v>136</v>
      </c>
      <c r="P6" s="21" t="s">
        <v>136</v>
      </c>
      <c r="Q6" s="21" t="s">
        <v>136</v>
      </c>
    </row>
    <row r="7" spans="1:17" ht="26.25" x14ac:dyDescent="0.25">
      <c r="A7" s="21" t="s">
        <v>137</v>
      </c>
      <c r="C7" s="21" t="s">
        <v>178</v>
      </c>
      <c r="E7" s="21" t="s">
        <v>175</v>
      </c>
      <c r="G7" s="21" t="s">
        <v>176</v>
      </c>
      <c r="I7" s="21" t="s">
        <v>179</v>
      </c>
      <c r="K7" s="21" t="s">
        <v>178</v>
      </c>
      <c r="M7" s="21" t="s">
        <v>175</v>
      </c>
      <c r="O7" s="21" t="s">
        <v>176</v>
      </c>
      <c r="Q7" s="21" t="s">
        <v>179</v>
      </c>
    </row>
    <row r="8" spans="1:17" ht="21" x14ac:dyDescent="0.25">
      <c r="A8" s="2" t="s">
        <v>57</v>
      </c>
      <c r="C8" s="1">
        <v>0</v>
      </c>
      <c r="E8" s="1">
        <v>-162407540821</v>
      </c>
      <c r="G8" s="1">
        <v>206777422226</v>
      </c>
      <c r="I8" s="1">
        <f>+G8+E8+C8</f>
        <v>44369881405</v>
      </c>
      <c r="K8" s="1">
        <v>0</v>
      </c>
      <c r="M8" s="1">
        <v>60730972049</v>
      </c>
      <c r="O8" s="1">
        <v>205858769101</v>
      </c>
      <c r="Q8" s="1">
        <f>+O8+M8+K8</f>
        <v>266589741150</v>
      </c>
    </row>
    <row r="9" spans="1:17" ht="21" x14ac:dyDescent="0.25">
      <c r="A9" s="2" t="s">
        <v>59</v>
      </c>
      <c r="C9" s="1">
        <v>0</v>
      </c>
      <c r="E9" s="1">
        <v>0</v>
      </c>
      <c r="G9" s="1">
        <v>10189942144</v>
      </c>
      <c r="I9" s="1">
        <f t="shared" ref="I9:I69" si="0">+G9+E9+C9</f>
        <v>10189942144</v>
      </c>
      <c r="K9" s="1">
        <v>0</v>
      </c>
      <c r="M9" s="1">
        <v>0</v>
      </c>
      <c r="O9" s="1">
        <v>10189942144</v>
      </c>
      <c r="Q9" s="1">
        <f t="shared" ref="Q9:Q69" si="1">+O9+M9+K9</f>
        <v>10189942144</v>
      </c>
    </row>
    <row r="10" spans="1:17" ht="21" x14ac:dyDescent="0.25">
      <c r="A10" s="2" t="s">
        <v>46</v>
      </c>
      <c r="C10" s="1">
        <v>0</v>
      </c>
      <c r="E10" s="1">
        <v>0</v>
      </c>
      <c r="G10" s="1">
        <v>35502958175</v>
      </c>
      <c r="I10" s="1">
        <f t="shared" si="0"/>
        <v>35502958175</v>
      </c>
      <c r="K10" s="1">
        <v>0</v>
      </c>
      <c r="M10" s="1">
        <v>0</v>
      </c>
      <c r="O10" s="1">
        <v>35502958175</v>
      </c>
      <c r="Q10" s="1">
        <f t="shared" si="1"/>
        <v>35502958175</v>
      </c>
    </row>
    <row r="11" spans="1:17" ht="21" x14ac:dyDescent="0.25">
      <c r="A11" s="2" t="s">
        <v>89</v>
      </c>
      <c r="C11" s="1">
        <v>324196669126</v>
      </c>
      <c r="E11" s="1">
        <v>-2632923725723</v>
      </c>
      <c r="G11" s="1">
        <v>-808287816601</v>
      </c>
      <c r="I11" s="1">
        <f t="shared" si="0"/>
        <v>-3117014873198</v>
      </c>
      <c r="K11" s="1">
        <v>324196669126</v>
      </c>
      <c r="M11" s="1">
        <v>-2632923725723</v>
      </c>
      <c r="O11" s="1">
        <v>-808685260064</v>
      </c>
      <c r="Q11" s="1">
        <f t="shared" si="1"/>
        <v>-3117412316661</v>
      </c>
    </row>
    <row r="12" spans="1:17" ht="21" x14ac:dyDescent="0.25">
      <c r="A12" s="2" t="s">
        <v>90</v>
      </c>
      <c r="C12" s="1">
        <v>54858877531</v>
      </c>
      <c r="E12" s="1">
        <v>-1342470999421</v>
      </c>
      <c r="G12" s="1">
        <v>-22881868928</v>
      </c>
      <c r="I12" s="1">
        <f t="shared" si="0"/>
        <v>-1310493990818</v>
      </c>
      <c r="K12" s="1">
        <v>54858877531</v>
      </c>
      <c r="M12" s="1">
        <v>-1342470999421</v>
      </c>
      <c r="O12" s="1">
        <v>-22881868928</v>
      </c>
      <c r="Q12" s="1">
        <f t="shared" si="1"/>
        <v>-1310493990818</v>
      </c>
    </row>
    <row r="13" spans="1:17" ht="21" x14ac:dyDescent="0.25">
      <c r="A13" s="2" t="s">
        <v>141</v>
      </c>
      <c r="C13" s="1">
        <v>0</v>
      </c>
      <c r="E13" s="1">
        <v>0</v>
      </c>
      <c r="G13" s="1">
        <v>0</v>
      </c>
      <c r="I13" s="1">
        <f t="shared" si="0"/>
        <v>0</v>
      </c>
      <c r="K13" s="1">
        <v>11674737558</v>
      </c>
      <c r="M13" s="1">
        <v>0</v>
      </c>
      <c r="O13" s="1">
        <v>4359498659</v>
      </c>
      <c r="Q13" s="1">
        <f t="shared" si="1"/>
        <v>16034236217</v>
      </c>
    </row>
    <row r="14" spans="1:17" ht="21" x14ac:dyDescent="0.25">
      <c r="A14" s="2" t="s">
        <v>168</v>
      </c>
      <c r="C14" s="1">
        <v>0</v>
      </c>
      <c r="E14" s="1">
        <v>0</v>
      </c>
      <c r="G14" s="1">
        <v>0</v>
      </c>
      <c r="I14" s="1">
        <f t="shared" si="0"/>
        <v>0</v>
      </c>
      <c r="K14" s="1">
        <v>0</v>
      </c>
      <c r="M14" s="1">
        <v>0</v>
      </c>
      <c r="O14" s="1">
        <v>1649797124</v>
      </c>
      <c r="Q14" s="1">
        <f t="shared" si="1"/>
        <v>1649797124</v>
      </c>
    </row>
    <row r="15" spans="1:17" ht="21" x14ac:dyDescent="0.25">
      <c r="A15" s="2" t="s">
        <v>143</v>
      </c>
      <c r="C15" s="1">
        <v>0</v>
      </c>
      <c r="E15" s="1">
        <v>0</v>
      </c>
      <c r="G15" s="1">
        <v>0</v>
      </c>
      <c r="I15" s="1">
        <f t="shared" si="0"/>
        <v>0</v>
      </c>
      <c r="K15" s="1">
        <v>1465995850</v>
      </c>
      <c r="M15" s="1">
        <v>0</v>
      </c>
      <c r="O15" s="1">
        <v>3523096921</v>
      </c>
      <c r="Q15" s="1">
        <f t="shared" si="1"/>
        <v>4989092771</v>
      </c>
    </row>
    <row r="16" spans="1:17" ht="21" x14ac:dyDescent="0.25">
      <c r="A16" s="2" t="s">
        <v>169</v>
      </c>
      <c r="C16" s="1">
        <v>0</v>
      </c>
      <c r="E16" s="1">
        <v>0</v>
      </c>
      <c r="G16" s="1">
        <v>0</v>
      </c>
      <c r="I16" s="1">
        <f t="shared" si="0"/>
        <v>0</v>
      </c>
      <c r="K16" s="1">
        <v>0</v>
      </c>
      <c r="M16" s="1">
        <v>0</v>
      </c>
      <c r="O16" s="1">
        <v>7886640803</v>
      </c>
      <c r="Q16" s="1">
        <f t="shared" si="1"/>
        <v>7886640803</v>
      </c>
    </row>
    <row r="17" spans="1:17" ht="21" x14ac:dyDescent="0.25">
      <c r="A17" s="2" t="s">
        <v>142</v>
      </c>
      <c r="C17" s="1">
        <v>0</v>
      </c>
      <c r="E17" s="1">
        <v>0</v>
      </c>
      <c r="G17" s="1">
        <v>0</v>
      </c>
      <c r="I17" s="1">
        <f t="shared" si="0"/>
        <v>0</v>
      </c>
      <c r="K17" s="1">
        <v>388579325214</v>
      </c>
      <c r="M17" s="1">
        <v>0</v>
      </c>
      <c r="O17" s="1">
        <v>546633042660</v>
      </c>
      <c r="Q17" s="1">
        <f t="shared" si="1"/>
        <v>935212367874</v>
      </c>
    </row>
    <row r="18" spans="1:17" ht="21" x14ac:dyDescent="0.25">
      <c r="A18" s="2" t="s">
        <v>170</v>
      </c>
      <c r="C18" s="1">
        <v>0</v>
      </c>
      <c r="E18" s="1">
        <v>0</v>
      </c>
      <c r="G18" s="1">
        <v>0</v>
      </c>
      <c r="I18" s="1">
        <f t="shared" si="0"/>
        <v>0</v>
      </c>
      <c r="K18" s="1">
        <v>0</v>
      </c>
      <c r="M18" s="1">
        <v>0</v>
      </c>
      <c r="O18" s="1">
        <v>147239838588</v>
      </c>
      <c r="Q18" s="1">
        <f t="shared" si="1"/>
        <v>147239838588</v>
      </c>
    </row>
    <row r="19" spans="1:17" ht="21" x14ac:dyDescent="0.25">
      <c r="A19" s="2" t="s">
        <v>171</v>
      </c>
      <c r="C19" s="1">
        <v>0</v>
      </c>
      <c r="E19" s="1">
        <v>0</v>
      </c>
      <c r="G19" s="1">
        <v>0</v>
      </c>
      <c r="I19" s="1">
        <f t="shared" si="0"/>
        <v>0</v>
      </c>
      <c r="K19" s="1">
        <v>0</v>
      </c>
      <c r="M19" s="1">
        <v>0</v>
      </c>
      <c r="O19" s="1">
        <v>678898140</v>
      </c>
      <c r="Q19" s="1">
        <f t="shared" si="1"/>
        <v>678898140</v>
      </c>
    </row>
    <row r="20" spans="1:17" ht="21" x14ac:dyDescent="0.25">
      <c r="A20" s="2" t="s">
        <v>172</v>
      </c>
      <c r="C20" s="1">
        <v>0</v>
      </c>
      <c r="E20" s="1">
        <v>0</v>
      </c>
      <c r="G20" s="1">
        <v>0</v>
      </c>
      <c r="I20" s="1">
        <f t="shared" si="0"/>
        <v>0</v>
      </c>
      <c r="K20" s="1">
        <v>0</v>
      </c>
      <c r="M20" s="1">
        <v>0</v>
      </c>
      <c r="O20" s="1">
        <v>664481447</v>
      </c>
      <c r="Q20" s="1">
        <f t="shared" si="1"/>
        <v>664481447</v>
      </c>
    </row>
    <row r="21" spans="1:17" ht="21" x14ac:dyDescent="0.25">
      <c r="A21" s="2" t="s">
        <v>82</v>
      </c>
      <c r="C21" s="1">
        <v>273047701192</v>
      </c>
      <c r="E21" s="1">
        <v>265174635979</v>
      </c>
      <c r="G21" s="1">
        <v>0</v>
      </c>
      <c r="I21" s="1">
        <f t="shared" si="0"/>
        <v>538222337171</v>
      </c>
      <c r="K21" s="1">
        <v>1757091856714</v>
      </c>
      <c r="M21" s="1">
        <v>-332920085819</v>
      </c>
      <c r="O21" s="1">
        <v>-240741642</v>
      </c>
      <c r="Q21" s="1">
        <f t="shared" si="1"/>
        <v>1423931029253</v>
      </c>
    </row>
    <row r="22" spans="1:17" ht="21" x14ac:dyDescent="0.25">
      <c r="A22" s="2" t="s">
        <v>173</v>
      </c>
      <c r="C22" s="1">
        <v>0</v>
      </c>
      <c r="E22" s="1">
        <v>0</v>
      </c>
      <c r="G22" s="1">
        <v>0</v>
      </c>
      <c r="I22" s="1">
        <f t="shared" si="0"/>
        <v>0</v>
      </c>
      <c r="K22" s="1">
        <v>0</v>
      </c>
      <c r="M22" s="1">
        <v>0</v>
      </c>
      <c r="O22" s="1">
        <v>185734840610</v>
      </c>
      <c r="Q22" s="1">
        <f t="shared" si="1"/>
        <v>185734840610</v>
      </c>
    </row>
    <row r="23" spans="1:17" ht="21" x14ac:dyDescent="0.25">
      <c r="A23" s="2" t="s">
        <v>63</v>
      </c>
      <c r="C23" s="1">
        <v>46537493103</v>
      </c>
      <c r="E23" s="1">
        <v>-364475000</v>
      </c>
      <c r="G23" s="1">
        <v>0</v>
      </c>
      <c r="I23" s="1">
        <f t="shared" si="0"/>
        <v>46173018103</v>
      </c>
      <c r="K23" s="1">
        <v>266030852937</v>
      </c>
      <c r="M23" s="1">
        <v>-546712500</v>
      </c>
      <c r="O23" s="1">
        <v>-762500</v>
      </c>
      <c r="Q23" s="1">
        <f t="shared" si="1"/>
        <v>265483377937</v>
      </c>
    </row>
    <row r="24" spans="1:17" ht="21" x14ac:dyDescent="0.25">
      <c r="A24" s="2" t="s">
        <v>48</v>
      </c>
      <c r="C24" s="1">
        <v>1453030025</v>
      </c>
      <c r="E24" s="1">
        <v>729471665</v>
      </c>
      <c r="G24" s="1">
        <v>0</v>
      </c>
      <c r="I24" s="1">
        <f t="shared" si="0"/>
        <v>2182501690</v>
      </c>
      <c r="K24" s="1">
        <v>9050833948</v>
      </c>
      <c r="M24" s="1">
        <v>4824659383</v>
      </c>
      <c r="O24" s="1">
        <v>0</v>
      </c>
      <c r="Q24" s="1">
        <f t="shared" si="1"/>
        <v>13875493331</v>
      </c>
    </row>
    <row r="25" spans="1:17" ht="21" x14ac:dyDescent="0.25">
      <c r="A25" s="2" t="s">
        <v>88</v>
      </c>
      <c r="C25" s="1">
        <v>8243302157</v>
      </c>
      <c r="E25" s="1">
        <v>-588700065851</v>
      </c>
      <c r="G25" s="1">
        <v>0</v>
      </c>
      <c r="I25" s="1">
        <f t="shared" si="0"/>
        <v>-580456763694</v>
      </c>
      <c r="K25" s="1">
        <v>8243302157</v>
      </c>
      <c r="M25" s="1">
        <v>-588700065851</v>
      </c>
      <c r="O25" s="1">
        <v>0</v>
      </c>
      <c r="Q25" s="1">
        <f t="shared" si="1"/>
        <v>-580456763694</v>
      </c>
    </row>
    <row r="26" spans="1:17" ht="21" x14ac:dyDescent="0.25">
      <c r="A26" s="2" t="s">
        <v>91</v>
      </c>
      <c r="C26" s="1">
        <v>282786885240</v>
      </c>
      <c r="E26" s="1">
        <v>0</v>
      </c>
      <c r="G26" s="1">
        <v>0</v>
      </c>
      <c r="I26" s="1">
        <f t="shared" si="0"/>
        <v>282786885240</v>
      </c>
      <c r="K26" s="1">
        <v>612859869736</v>
      </c>
      <c r="M26" s="1">
        <v>0</v>
      </c>
      <c r="O26" s="1">
        <v>0</v>
      </c>
      <c r="Q26" s="1">
        <f t="shared" si="1"/>
        <v>612859869736</v>
      </c>
    </row>
    <row r="27" spans="1:17" ht="21" x14ac:dyDescent="0.25">
      <c r="A27" s="2" t="s">
        <v>84</v>
      </c>
      <c r="C27" s="1">
        <v>156773270039</v>
      </c>
      <c r="E27" s="1">
        <v>102116905628</v>
      </c>
      <c r="G27" s="1">
        <v>0</v>
      </c>
      <c r="I27" s="1">
        <f t="shared" si="0"/>
        <v>258890175667</v>
      </c>
      <c r="K27" s="1">
        <v>336546814423</v>
      </c>
      <c r="M27" s="1">
        <v>-904211607188</v>
      </c>
      <c r="O27" s="1">
        <v>0</v>
      </c>
      <c r="Q27" s="1">
        <f t="shared" si="1"/>
        <v>-567664792765</v>
      </c>
    </row>
    <row r="28" spans="1:17" ht="21" x14ac:dyDescent="0.25">
      <c r="A28" s="2" t="s">
        <v>83</v>
      </c>
      <c r="C28" s="1">
        <v>4974359208</v>
      </c>
      <c r="E28" s="1">
        <v>2881649349</v>
      </c>
      <c r="G28" s="1">
        <v>0</v>
      </c>
      <c r="I28" s="1">
        <f t="shared" si="0"/>
        <v>7856008557</v>
      </c>
      <c r="K28" s="1">
        <v>11768459485</v>
      </c>
      <c r="M28" s="1">
        <v>-34863418603</v>
      </c>
      <c r="O28" s="1">
        <v>0</v>
      </c>
      <c r="Q28" s="1">
        <f t="shared" si="1"/>
        <v>-23094959118</v>
      </c>
    </row>
    <row r="29" spans="1:17" ht="21" x14ac:dyDescent="0.25">
      <c r="A29" s="2" t="s">
        <v>92</v>
      </c>
      <c r="C29" s="1">
        <v>94262295060</v>
      </c>
      <c r="E29" s="1">
        <v>0</v>
      </c>
      <c r="G29" s="1">
        <v>0</v>
      </c>
      <c r="I29" s="1">
        <f t="shared" si="0"/>
        <v>94262295060</v>
      </c>
      <c r="K29" s="1">
        <v>301957856065</v>
      </c>
      <c r="M29" s="1">
        <v>0</v>
      </c>
      <c r="O29" s="1">
        <v>0</v>
      </c>
      <c r="Q29" s="1">
        <f t="shared" si="1"/>
        <v>301957856065</v>
      </c>
    </row>
    <row r="30" spans="1:17" ht="21" x14ac:dyDescent="0.25">
      <c r="A30" s="2" t="s">
        <v>71</v>
      </c>
      <c r="C30" s="1">
        <v>46500328767</v>
      </c>
      <c r="E30" s="1">
        <v>-366000000</v>
      </c>
      <c r="G30" s="1">
        <v>0</v>
      </c>
      <c r="I30" s="1">
        <f t="shared" si="0"/>
        <v>46134328767</v>
      </c>
      <c r="K30" s="1">
        <v>260782611869</v>
      </c>
      <c r="M30" s="1">
        <v>-549000000</v>
      </c>
      <c r="O30" s="1">
        <v>0</v>
      </c>
      <c r="Q30" s="1">
        <f t="shared" si="1"/>
        <v>260233611869</v>
      </c>
    </row>
    <row r="31" spans="1:17" ht="21" x14ac:dyDescent="0.25">
      <c r="A31" s="2" t="s">
        <v>85</v>
      </c>
      <c r="C31" s="1">
        <v>37826921006</v>
      </c>
      <c r="E31" s="1">
        <v>-304237500</v>
      </c>
      <c r="G31" s="1">
        <v>0</v>
      </c>
      <c r="I31" s="1">
        <f t="shared" si="0"/>
        <v>37522683506</v>
      </c>
      <c r="K31" s="1">
        <v>230684409717</v>
      </c>
      <c r="M31" s="1">
        <v>-304237500</v>
      </c>
      <c r="O31" s="1">
        <v>0</v>
      </c>
      <c r="Q31" s="1">
        <f t="shared" si="1"/>
        <v>230380172217</v>
      </c>
    </row>
    <row r="32" spans="1:17" ht="21" x14ac:dyDescent="0.25">
      <c r="A32" s="2" t="s">
        <v>80</v>
      </c>
      <c r="C32" s="1">
        <v>109878341541</v>
      </c>
      <c r="E32" s="1">
        <v>93610154082</v>
      </c>
      <c r="G32" s="1">
        <v>0</v>
      </c>
      <c r="I32" s="1">
        <f t="shared" si="0"/>
        <v>203488495623</v>
      </c>
      <c r="K32" s="1">
        <v>699770219731</v>
      </c>
      <c r="M32" s="1">
        <v>664391156512</v>
      </c>
      <c r="O32" s="1">
        <v>0</v>
      </c>
      <c r="Q32" s="1">
        <f t="shared" si="1"/>
        <v>1364161376243</v>
      </c>
    </row>
    <row r="33" spans="1:17" ht="21" x14ac:dyDescent="0.25">
      <c r="A33" s="2" t="s">
        <v>81</v>
      </c>
      <c r="C33" s="1">
        <v>27248874024</v>
      </c>
      <c r="E33" s="1">
        <v>-45837909164</v>
      </c>
      <c r="G33" s="1">
        <v>0</v>
      </c>
      <c r="I33" s="1">
        <f t="shared" si="0"/>
        <v>-18589035140</v>
      </c>
      <c r="K33" s="1">
        <v>173536913559</v>
      </c>
      <c r="M33" s="1">
        <v>-39407899490</v>
      </c>
      <c r="O33" s="1">
        <v>0</v>
      </c>
      <c r="Q33" s="1">
        <f t="shared" si="1"/>
        <v>134129014069</v>
      </c>
    </row>
    <row r="34" spans="1:17" ht="21" x14ac:dyDescent="0.25">
      <c r="A34" s="2" t="s">
        <v>79</v>
      </c>
      <c r="C34" s="1">
        <v>144317242032</v>
      </c>
      <c r="E34" s="1">
        <v>168803712583</v>
      </c>
      <c r="G34" s="1">
        <v>0</v>
      </c>
      <c r="I34" s="1">
        <f t="shared" si="0"/>
        <v>313120954615</v>
      </c>
      <c r="K34" s="1">
        <v>901462524010</v>
      </c>
      <c r="M34" s="1">
        <v>251839680308</v>
      </c>
      <c r="O34" s="1">
        <v>0</v>
      </c>
      <c r="Q34" s="1">
        <f t="shared" si="1"/>
        <v>1153302204318</v>
      </c>
    </row>
    <row r="35" spans="1:17" ht="21" x14ac:dyDescent="0.25">
      <c r="A35" s="2" t="s">
        <v>78</v>
      </c>
      <c r="C35" s="1">
        <v>41678076099</v>
      </c>
      <c r="E35" s="1">
        <v>-1449159595</v>
      </c>
      <c r="G35" s="1">
        <v>0</v>
      </c>
      <c r="I35" s="1">
        <f t="shared" si="0"/>
        <v>40228916504</v>
      </c>
      <c r="K35" s="1">
        <v>242690917250</v>
      </c>
      <c r="M35" s="1">
        <v>14301911313</v>
      </c>
      <c r="O35" s="1">
        <v>0</v>
      </c>
      <c r="Q35" s="1">
        <f t="shared" si="1"/>
        <v>256992828563</v>
      </c>
    </row>
    <row r="36" spans="1:17" ht="21" x14ac:dyDescent="0.25">
      <c r="A36" s="2" t="s">
        <v>87</v>
      </c>
      <c r="C36" s="1">
        <v>16766865145</v>
      </c>
      <c r="E36" s="1">
        <v>-151737500</v>
      </c>
      <c r="G36" s="1">
        <v>0</v>
      </c>
      <c r="I36" s="1">
        <f t="shared" si="0"/>
        <v>16615127645</v>
      </c>
      <c r="K36" s="1">
        <v>102547444055</v>
      </c>
      <c r="M36" s="1">
        <v>-151737500</v>
      </c>
      <c r="O36" s="1">
        <v>0</v>
      </c>
      <c r="Q36" s="1">
        <f t="shared" si="1"/>
        <v>102395706555</v>
      </c>
    </row>
    <row r="37" spans="1:17" ht="21" x14ac:dyDescent="0.25">
      <c r="A37" s="2" t="s">
        <v>70</v>
      </c>
      <c r="C37" s="1">
        <v>47667965220</v>
      </c>
      <c r="E37" s="1">
        <v>-380487500</v>
      </c>
      <c r="G37" s="1">
        <v>0</v>
      </c>
      <c r="I37" s="1">
        <f t="shared" si="0"/>
        <v>47287477720</v>
      </c>
      <c r="K37" s="1">
        <v>288497083804</v>
      </c>
      <c r="M37" s="1">
        <v>-380487500</v>
      </c>
      <c r="O37" s="1">
        <v>0</v>
      </c>
      <c r="Q37" s="1">
        <f t="shared" si="1"/>
        <v>288116596304</v>
      </c>
    </row>
    <row r="38" spans="1:17" ht="21" x14ac:dyDescent="0.25">
      <c r="A38" s="2" t="s">
        <v>62</v>
      </c>
      <c r="C38" s="1">
        <v>18562136371</v>
      </c>
      <c r="E38" s="1">
        <v>-152500000</v>
      </c>
      <c r="G38" s="1">
        <v>0</v>
      </c>
      <c r="I38" s="1">
        <f t="shared" si="0"/>
        <v>18409636371</v>
      </c>
      <c r="K38" s="1">
        <v>115731980885</v>
      </c>
      <c r="M38" s="1">
        <v>33047968272</v>
      </c>
      <c r="O38" s="1">
        <v>0</v>
      </c>
      <c r="Q38" s="1">
        <f t="shared" si="1"/>
        <v>148779949157</v>
      </c>
    </row>
    <row r="39" spans="1:17" ht="21" x14ac:dyDescent="0.25">
      <c r="A39" s="2" t="s">
        <v>76</v>
      </c>
      <c r="C39" s="1">
        <v>76367929224</v>
      </c>
      <c r="E39" s="1">
        <v>105044199824</v>
      </c>
      <c r="G39" s="1">
        <v>0</v>
      </c>
      <c r="I39" s="1">
        <f t="shared" si="0"/>
        <v>181412129048</v>
      </c>
      <c r="K39" s="1">
        <v>481067302888</v>
      </c>
      <c r="M39" s="1">
        <v>224242610252</v>
      </c>
      <c r="O39" s="1">
        <v>0</v>
      </c>
      <c r="Q39" s="1">
        <f t="shared" si="1"/>
        <v>705309913140</v>
      </c>
    </row>
    <row r="40" spans="1:17" ht="21" x14ac:dyDescent="0.25">
      <c r="A40" s="2" t="s">
        <v>77</v>
      </c>
      <c r="C40" s="1">
        <v>53705000001</v>
      </c>
      <c r="E40" s="1">
        <v>-133664944004</v>
      </c>
      <c r="G40" s="1">
        <v>0</v>
      </c>
      <c r="I40" s="1">
        <f t="shared" si="0"/>
        <v>-79959944003</v>
      </c>
      <c r="K40" s="1">
        <v>347362657310</v>
      </c>
      <c r="M40" s="1">
        <v>126496217194</v>
      </c>
      <c r="O40" s="1">
        <v>0</v>
      </c>
      <c r="Q40" s="1">
        <f t="shared" si="1"/>
        <v>473858874504</v>
      </c>
    </row>
    <row r="41" spans="1:17" ht="21" x14ac:dyDescent="0.25">
      <c r="A41" s="2" t="s">
        <v>86</v>
      </c>
      <c r="C41" s="1">
        <v>8566633562</v>
      </c>
      <c r="E41" s="1">
        <v>-68625000</v>
      </c>
      <c r="G41" s="1">
        <v>0</v>
      </c>
      <c r="I41" s="1">
        <f t="shared" si="0"/>
        <v>8498008562</v>
      </c>
      <c r="K41" s="1">
        <v>52084295451</v>
      </c>
      <c r="M41" s="1">
        <v>12607808349</v>
      </c>
      <c r="O41" s="1">
        <v>0</v>
      </c>
      <c r="Q41" s="1">
        <f t="shared" si="1"/>
        <v>64692103800</v>
      </c>
    </row>
    <row r="42" spans="1:17" ht="21" x14ac:dyDescent="0.25">
      <c r="A42" s="2" t="s">
        <v>47</v>
      </c>
      <c r="C42" s="1">
        <v>28282816438</v>
      </c>
      <c r="E42" s="1">
        <v>-219600000</v>
      </c>
      <c r="G42" s="1">
        <v>0</v>
      </c>
      <c r="I42" s="1">
        <f t="shared" si="0"/>
        <v>28063216438</v>
      </c>
      <c r="K42" s="1">
        <v>166730527732</v>
      </c>
      <c r="M42" s="1">
        <v>-219600000</v>
      </c>
      <c r="O42" s="1">
        <v>0</v>
      </c>
      <c r="Q42" s="1">
        <f t="shared" si="1"/>
        <v>166510927732</v>
      </c>
    </row>
    <row r="43" spans="1:17" ht="21" x14ac:dyDescent="0.25">
      <c r="A43" s="2" t="s">
        <v>75</v>
      </c>
      <c r="C43" s="1">
        <v>18735957011</v>
      </c>
      <c r="E43" s="1">
        <v>31038961769</v>
      </c>
      <c r="G43" s="1">
        <v>0</v>
      </c>
      <c r="I43" s="1">
        <f t="shared" si="0"/>
        <v>49774918780</v>
      </c>
      <c r="K43" s="1">
        <v>115832209351</v>
      </c>
      <c r="M43" s="1">
        <v>34788675831</v>
      </c>
      <c r="O43" s="1">
        <v>0</v>
      </c>
      <c r="Q43" s="1">
        <f t="shared" si="1"/>
        <v>150620885182</v>
      </c>
    </row>
    <row r="44" spans="1:17" ht="21" x14ac:dyDescent="0.25">
      <c r="A44" s="2" t="s">
        <v>66</v>
      </c>
      <c r="C44" s="1">
        <v>77665285516</v>
      </c>
      <c r="E44" s="1">
        <v>-533750000</v>
      </c>
      <c r="G44" s="1">
        <v>0</v>
      </c>
      <c r="I44" s="1">
        <f t="shared" si="0"/>
        <v>77131535516</v>
      </c>
      <c r="K44" s="1">
        <v>458280484428</v>
      </c>
      <c r="M44" s="1">
        <v>56686886594</v>
      </c>
      <c r="O44" s="1">
        <v>0</v>
      </c>
      <c r="Q44" s="1">
        <f t="shared" si="1"/>
        <v>514967371022</v>
      </c>
    </row>
    <row r="45" spans="1:17" ht="21" x14ac:dyDescent="0.25">
      <c r="A45" s="2" t="s">
        <v>61</v>
      </c>
      <c r="C45" s="1">
        <v>55393289211</v>
      </c>
      <c r="E45" s="1">
        <v>-457500000</v>
      </c>
      <c r="G45" s="1">
        <v>0</v>
      </c>
      <c r="I45" s="1">
        <f t="shared" si="0"/>
        <v>54935789211</v>
      </c>
      <c r="K45" s="1">
        <v>347660690312</v>
      </c>
      <c r="M45" s="1">
        <v>38161555073</v>
      </c>
      <c r="O45" s="1">
        <v>0</v>
      </c>
      <c r="Q45" s="1">
        <f t="shared" si="1"/>
        <v>385822245385</v>
      </c>
    </row>
    <row r="46" spans="1:17" ht="21" x14ac:dyDescent="0.25">
      <c r="A46" s="2" t="s">
        <v>69</v>
      </c>
      <c r="C46" s="1">
        <v>19001348983</v>
      </c>
      <c r="E46" s="1">
        <v>-152500000</v>
      </c>
      <c r="G46" s="1">
        <v>0</v>
      </c>
      <c r="I46" s="1">
        <f t="shared" si="0"/>
        <v>18848848983</v>
      </c>
      <c r="K46" s="1">
        <v>115656870509</v>
      </c>
      <c r="M46" s="1">
        <v>-152500000</v>
      </c>
      <c r="O46" s="1">
        <v>0</v>
      </c>
      <c r="Q46" s="1">
        <f t="shared" si="1"/>
        <v>115504370509</v>
      </c>
    </row>
    <row r="47" spans="1:17" ht="21" x14ac:dyDescent="0.25">
      <c r="A47" s="2" t="s">
        <v>74</v>
      </c>
      <c r="C47" s="1">
        <v>173584273379</v>
      </c>
      <c r="E47" s="1">
        <v>-50913533981</v>
      </c>
      <c r="G47" s="1">
        <v>0</v>
      </c>
      <c r="I47" s="1">
        <f t="shared" si="0"/>
        <v>122670739398</v>
      </c>
      <c r="K47" s="1">
        <v>243658990340</v>
      </c>
      <c r="M47" s="1">
        <v>56880996058</v>
      </c>
      <c r="O47" s="1">
        <v>0</v>
      </c>
      <c r="Q47" s="1">
        <f t="shared" si="1"/>
        <v>300539986398</v>
      </c>
    </row>
    <row r="48" spans="1:17" ht="21" x14ac:dyDescent="0.25">
      <c r="A48" s="2" t="s">
        <v>65</v>
      </c>
      <c r="C48" s="1">
        <v>38837112932</v>
      </c>
      <c r="E48" s="1">
        <v>-305000000</v>
      </c>
      <c r="G48" s="1">
        <v>0</v>
      </c>
      <c r="I48" s="1">
        <f t="shared" si="0"/>
        <v>38532112932</v>
      </c>
      <c r="K48" s="1">
        <v>231257201204</v>
      </c>
      <c r="M48" s="1">
        <v>-305000000</v>
      </c>
      <c r="O48" s="1">
        <v>0</v>
      </c>
      <c r="Q48" s="1">
        <f t="shared" si="1"/>
        <v>230952201204</v>
      </c>
    </row>
    <row r="49" spans="1:17" ht="21" x14ac:dyDescent="0.25">
      <c r="A49" s="2" t="s">
        <v>73</v>
      </c>
      <c r="C49" s="1">
        <v>2644821338</v>
      </c>
      <c r="E49" s="1">
        <v>3972400708</v>
      </c>
      <c r="G49" s="1">
        <v>0</v>
      </c>
      <c r="I49" s="1">
        <f t="shared" si="0"/>
        <v>6617222046</v>
      </c>
      <c r="K49" s="1">
        <v>16111452202</v>
      </c>
      <c r="M49" s="1">
        <v>7678168122</v>
      </c>
      <c r="O49" s="1">
        <v>0</v>
      </c>
      <c r="Q49" s="1">
        <f t="shared" si="1"/>
        <v>23789620324</v>
      </c>
    </row>
    <row r="50" spans="1:17" ht="21" x14ac:dyDescent="0.25">
      <c r="A50" s="2" t="s">
        <v>72</v>
      </c>
      <c r="C50" s="1">
        <v>2214982411</v>
      </c>
      <c r="E50" s="1">
        <v>3300217987</v>
      </c>
      <c r="G50" s="1">
        <v>0</v>
      </c>
      <c r="I50" s="1">
        <f t="shared" si="0"/>
        <v>5515200398</v>
      </c>
      <c r="K50" s="1">
        <v>13483840171</v>
      </c>
      <c r="M50" s="1">
        <v>5451472308</v>
      </c>
      <c r="O50" s="1">
        <v>0</v>
      </c>
      <c r="Q50" s="1">
        <f t="shared" si="1"/>
        <v>18935312479</v>
      </c>
    </row>
    <row r="51" spans="1:17" ht="21" x14ac:dyDescent="0.25">
      <c r="A51" s="2" t="s">
        <v>67</v>
      </c>
      <c r="C51" s="1">
        <v>15086065573</v>
      </c>
      <c r="E51" s="1">
        <v>5178938094</v>
      </c>
      <c r="G51" s="1">
        <v>0</v>
      </c>
      <c r="I51" s="1">
        <f t="shared" si="0"/>
        <v>20265003667</v>
      </c>
      <c r="K51" s="1">
        <v>90491954601</v>
      </c>
      <c r="M51" s="1">
        <v>34486703207</v>
      </c>
      <c r="O51" s="1">
        <v>0</v>
      </c>
      <c r="Q51" s="1">
        <f t="shared" si="1"/>
        <v>124978657808</v>
      </c>
    </row>
    <row r="52" spans="1:17" ht="21" x14ac:dyDescent="0.25">
      <c r="A52" s="2" t="s">
        <v>64</v>
      </c>
      <c r="C52" s="1">
        <v>14835245901</v>
      </c>
      <c r="E52" s="1">
        <v>5474715920</v>
      </c>
      <c r="G52" s="1">
        <v>0</v>
      </c>
      <c r="I52" s="1">
        <f t="shared" si="0"/>
        <v>20309961821</v>
      </c>
      <c r="K52" s="1">
        <v>90493424607</v>
      </c>
      <c r="M52" s="1">
        <v>36402357508</v>
      </c>
      <c r="O52" s="1">
        <v>0</v>
      </c>
      <c r="Q52" s="1">
        <f t="shared" si="1"/>
        <v>126895782115</v>
      </c>
    </row>
    <row r="53" spans="1:17" ht="21" x14ac:dyDescent="0.25">
      <c r="A53" s="2" t="s">
        <v>60</v>
      </c>
      <c r="C53" s="1">
        <v>35493693648</v>
      </c>
      <c r="E53" s="1">
        <v>14952220954</v>
      </c>
      <c r="G53" s="1">
        <v>0</v>
      </c>
      <c r="I53" s="1">
        <f t="shared" si="0"/>
        <v>50445914602</v>
      </c>
      <c r="K53" s="1">
        <v>226761808848</v>
      </c>
      <c r="M53" s="1">
        <v>99135095520</v>
      </c>
      <c r="O53" s="1">
        <v>0</v>
      </c>
      <c r="Q53" s="1">
        <f t="shared" si="1"/>
        <v>325896904368</v>
      </c>
    </row>
    <row r="54" spans="1:17" ht="21" x14ac:dyDescent="0.25">
      <c r="A54" s="2" t="s">
        <v>58</v>
      </c>
      <c r="C54" s="1">
        <v>0</v>
      </c>
      <c r="E54" s="1">
        <v>1945533051</v>
      </c>
      <c r="G54" s="1">
        <v>0</v>
      </c>
      <c r="I54" s="1">
        <f t="shared" si="0"/>
        <v>1945533051</v>
      </c>
      <c r="K54" s="1">
        <v>0</v>
      </c>
      <c r="M54" s="1">
        <v>24685688982</v>
      </c>
      <c r="O54" s="1">
        <v>0</v>
      </c>
      <c r="Q54" s="1">
        <f t="shared" si="1"/>
        <v>24685688982</v>
      </c>
    </row>
    <row r="55" spans="1:17" ht="21" x14ac:dyDescent="0.25">
      <c r="A55" s="2" t="s">
        <v>55</v>
      </c>
      <c r="C55" s="1">
        <v>0</v>
      </c>
      <c r="E55" s="1">
        <v>8835464598</v>
      </c>
      <c r="G55" s="1">
        <v>0</v>
      </c>
      <c r="I55" s="1">
        <f t="shared" si="0"/>
        <v>8835464598</v>
      </c>
      <c r="K55" s="1">
        <v>0</v>
      </c>
      <c r="M55" s="1">
        <v>82527675138</v>
      </c>
      <c r="O55" s="1">
        <v>0</v>
      </c>
      <c r="Q55" s="1">
        <f t="shared" si="1"/>
        <v>82527675138</v>
      </c>
    </row>
    <row r="56" spans="1:17" ht="21" x14ac:dyDescent="0.25">
      <c r="A56" s="2" t="s">
        <v>56</v>
      </c>
      <c r="C56" s="1">
        <v>0</v>
      </c>
      <c r="E56" s="1">
        <v>10260938840</v>
      </c>
      <c r="G56" s="1">
        <v>0</v>
      </c>
      <c r="I56" s="1">
        <f t="shared" si="0"/>
        <v>10260938840</v>
      </c>
      <c r="K56" s="1">
        <v>0</v>
      </c>
      <c r="M56" s="1">
        <v>89848144303</v>
      </c>
      <c r="O56" s="1">
        <v>0</v>
      </c>
      <c r="Q56" s="1">
        <f t="shared" si="1"/>
        <v>89848144303</v>
      </c>
    </row>
    <row r="57" spans="1:17" ht="21" x14ac:dyDescent="0.25">
      <c r="A57" s="2" t="s">
        <v>43</v>
      </c>
      <c r="C57" s="1">
        <v>0</v>
      </c>
      <c r="E57" s="1">
        <v>27624167958</v>
      </c>
      <c r="G57" s="1">
        <v>0</v>
      </c>
      <c r="I57" s="1">
        <f t="shared" si="0"/>
        <v>27624167958</v>
      </c>
      <c r="K57" s="1">
        <v>0</v>
      </c>
      <c r="M57" s="1">
        <v>172393527718</v>
      </c>
      <c r="O57" s="1">
        <v>0</v>
      </c>
      <c r="Q57" s="1">
        <f t="shared" si="1"/>
        <v>172393527718</v>
      </c>
    </row>
    <row r="58" spans="1:17" ht="21" x14ac:dyDescent="0.25">
      <c r="A58" s="2" t="s">
        <v>54</v>
      </c>
      <c r="C58" s="1">
        <v>0</v>
      </c>
      <c r="E58" s="1">
        <v>342526746</v>
      </c>
      <c r="G58" s="1">
        <v>0</v>
      </c>
      <c r="I58" s="1">
        <f t="shared" si="0"/>
        <v>342526746</v>
      </c>
      <c r="K58" s="1">
        <v>0</v>
      </c>
      <c r="M58" s="1">
        <v>4208509863</v>
      </c>
      <c r="O58" s="1">
        <v>0</v>
      </c>
      <c r="Q58" s="1">
        <f t="shared" si="1"/>
        <v>4208509863</v>
      </c>
    </row>
    <row r="59" spans="1:17" ht="21" x14ac:dyDescent="0.25">
      <c r="A59" s="2" t="s">
        <v>50</v>
      </c>
      <c r="C59" s="1">
        <v>0</v>
      </c>
      <c r="E59" s="1">
        <v>506292226</v>
      </c>
      <c r="G59" s="1">
        <v>0</v>
      </c>
      <c r="I59" s="1">
        <f t="shared" si="0"/>
        <v>506292226</v>
      </c>
      <c r="K59" s="1">
        <v>0</v>
      </c>
      <c r="M59" s="1">
        <v>6423534542</v>
      </c>
      <c r="O59" s="1">
        <v>0</v>
      </c>
      <c r="Q59" s="1">
        <f t="shared" si="1"/>
        <v>6423534542</v>
      </c>
    </row>
    <row r="60" spans="1:17" ht="21" x14ac:dyDescent="0.25">
      <c r="A60" s="2" t="s">
        <v>51</v>
      </c>
      <c r="C60" s="1">
        <v>0</v>
      </c>
      <c r="E60" s="1">
        <v>2386274800</v>
      </c>
      <c r="G60" s="1">
        <v>0</v>
      </c>
      <c r="I60" s="1">
        <f t="shared" si="0"/>
        <v>2386274800</v>
      </c>
      <c r="K60" s="1">
        <v>0</v>
      </c>
      <c r="M60" s="1">
        <v>27828184306</v>
      </c>
      <c r="O60" s="1">
        <v>0</v>
      </c>
      <c r="Q60" s="1">
        <f t="shared" si="1"/>
        <v>27828184306</v>
      </c>
    </row>
    <row r="61" spans="1:17" ht="21" x14ac:dyDescent="0.25">
      <c r="A61" s="2" t="s">
        <v>49</v>
      </c>
      <c r="C61" s="1">
        <v>0</v>
      </c>
      <c r="E61" s="1">
        <v>376127960</v>
      </c>
      <c r="G61" s="1">
        <v>0</v>
      </c>
      <c r="I61" s="1">
        <f t="shared" si="0"/>
        <v>376127960</v>
      </c>
      <c r="K61" s="1">
        <v>0</v>
      </c>
      <c r="M61" s="1">
        <v>4231736107</v>
      </c>
      <c r="O61" s="1">
        <v>0</v>
      </c>
      <c r="Q61" s="1">
        <f t="shared" si="1"/>
        <v>4231736107</v>
      </c>
    </row>
    <row r="62" spans="1:17" ht="21" x14ac:dyDescent="0.25">
      <c r="A62" s="2" t="s">
        <v>52</v>
      </c>
      <c r="C62" s="1">
        <v>0</v>
      </c>
      <c r="E62" s="1">
        <v>6513881046</v>
      </c>
      <c r="G62" s="1">
        <v>0</v>
      </c>
      <c r="I62" s="1">
        <f t="shared" si="0"/>
        <v>6513881046</v>
      </c>
      <c r="K62" s="1">
        <v>0</v>
      </c>
      <c r="M62" s="1">
        <v>40838951059</v>
      </c>
      <c r="O62" s="1">
        <v>0</v>
      </c>
      <c r="Q62" s="1">
        <f t="shared" si="1"/>
        <v>40838951059</v>
      </c>
    </row>
    <row r="63" spans="1:17" ht="21" x14ac:dyDescent="0.25">
      <c r="A63" s="2" t="s">
        <v>53</v>
      </c>
      <c r="C63" s="1">
        <v>0</v>
      </c>
      <c r="E63" s="1">
        <v>3395696873</v>
      </c>
      <c r="G63" s="1">
        <v>0</v>
      </c>
      <c r="I63" s="1">
        <f t="shared" si="0"/>
        <v>3395696873</v>
      </c>
      <c r="K63" s="1">
        <v>0</v>
      </c>
      <c r="M63" s="1">
        <v>24009140129</v>
      </c>
      <c r="O63" s="1">
        <v>0</v>
      </c>
      <c r="Q63" s="1">
        <f t="shared" si="1"/>
        <v>24009140129</v>
      </c>
    </row>
    <row r="64" spans="1:17" ht="21" x14ac:dyDescent="0.25">
      <c r="A64" s="2" t="s">
        <v>44</v>
      </c>
      <c r="C64" s="1">
        <v>0</v>
      </c>
      <c r="E64" s="1">
        <v>20917854502</v>
      </c>
      <c r="G64" s="1">
        <v>0</v>
      </c>
      <c r="I64" s="1">
        <f t="shared" si="0"/>
        <v>20917854502</v>
      </c>
      <c r="K64" s="1">
        <v>0</v>
      </c>
      <c r="M64" s="1">
        <v>135967440306</v>
      </c>
      <c r="O64" s="1">
        <v>0</v>
      </c>
      <c r="Q64" s="1">
        <f t="shared" si="1"/>
        <v>135967440306</v>
      </c>
    </row>
    <row r="65" spans="1:17" ht="21" x14ac:dyDescent="0.25">
      <c r="A65" s="2" t="s">
        <v>40</v>
      </c>
      <c r="C65" s="1">
        <v>0</v>
      </c>
      <c r="E65" s="1">
        <v>91612096129</v>
      </c>
      <c r="G65" s="1">
        <v>0</v>
      </c>
      <c r="I65" s="1">
        <f t="shared" si="0"/>
        <v>91612096129</v>
      </c>
      <c r="K65" s="1">
        <v>0</v>
      </c>
      <c r="M65" s="1">
        <v>671124803367</v>
      </c>
      <c r="O65" s="1">
        <v>0</v>
      </c>
      <c r="Q65" s="1">
        <f t="shared" si="1"/>
        <v>671124803367</v>
      </c>
    </row>
    <row r="66" spans="1:17" ht="21" x14ac:dyDescent="0.25">
      <c r="A66" s="2" t="s">
        <v>42</v>
      </c>
      <c r="C66" s="1">
        <v>0</v>
      </c>
      <c r="E66" s="1">
        <v>40573294859</v>
      </c>
      <c r="G66" s="1">
        <v>0</v>
      </c>
      <c r="I66" s="1">
        <f t="shared" si="0"/>
        <v>40573294859</v>
      </c>
      <c r="K66" s="1">
        <v>0</v>
      </c>
      <c r="M66" s="1">
        <v>248849541827</v>
      </c>
      <c r="O66" s="1">
        <v>0</v>
      </c>
      <c r="Q66" s="1">
        <f t="shared" si="1"/>
        <v>248849541827</v>
      </c>
    </row>
    <row r="67" spans="1:17" ht="21" x14ac:dyDescent="0.25">
      <c r="A67" s="2" t="s">
        <v>45</v>
      </c>
      <c r="C67" s="1">
        <v>0</v>
      </c>
      <c r="E67" s="1">
        <v>79149897222</v>
      </c>
      <c r="G67" s="1">
        <v>0</v>
      </c>
      <c r="I67" s="1">
        <f t="shared" si="0"/>
        <v>79149897222</v>
      </c>
      <c r="K67" s="1">
        <v>0</v>
      </c>
      <c r="M67" s="1">
        <v>485452703004</v>
      </c>
      <c r="O67" s="1">
        <v>0</v>
      </c>
      <c r="Q67" s="1">
        <f t="shared" si="1"/>
        <v>485452703004</v>
      </c>
    </row>
    <row r="68" spans="1:17" ht="21" x14ac:dyDescent="0.25">
      <c r="A68" s="2" t="s">
        <v>68</v>
      </c>
      <c r="C68" s="1">
        <v>0</v>
      </c>
      <c r="E68" s="1">
        <v>-270116211</v>
      </c>
      <c r="G68" s="1">
        <v>0</v>
      </c>
      <c r="I68" s="1">
        <f t="shared" si="0"/>
        <v>-270116211</v>
      </c>
      <c r="K68" s="1">
        <v>0</v>
      </c>
      <c r="M68" s="1">
        <v>-270116211</v>
      </c>
      <c r="O68" s="1">
        <v>0</v>
      </c>
      <c r="Q68" s="1">
        <f t="shared" si="1"/>
        <v>-270116211</v>
      </c>
    </row>
    <row r="69" spans="1:17" ht="21" x14ac:dyDescent="0.25">
      <c r="A69" s="2" t="s">
        <v>41</v>
      </c>
      <c r="C69" s="1">
        <v>0</v>
      </c>
      <c r="E69" s="1">
        <v>40980360572</v>
      </c>
      <c r="G69" s="1">
        <v>0</v>
      </c>
      <c r="I69" s="1">
        <f t="shared" si="0"/>
        <v>40980360572</v>
      </c>
      <c r="K69" s="1">
        <v>0</v>
      </c>
      <c r="M69" s="1">
        <v>251346211485</v>
      </c>
      <c r="O69" s="1">
        <v>0</v>
      </c>
      <c r="Q69" s="1">
        <f t="shared" si="1"/>
        <v>251346211485</v>
      </c>
    </row>
    <row r="70" spans="1:17" ht="21" x14ac:dyDescent="0.25">
      <c r="A70" s="2" t="s">
        <v>24</v>
      </c>
      <c r="C70" s="7">
        <f>SUM(C8:C69)</f>
        <v>2357995088014</v>
      </c>
      <c r="E70" s="7">
        <f>SUM(E8:E69)</f>
        <v>-3824395815347</v>
      </c>
      <c r="G70" s="7">
        <f>SUM(G8:G69)</f>
        <v>-578699362984</v>
      </c>
      <c r="I70" s="7">
        <f>SUM(I8:I69)</f>
        <v>-2045100090317</v>
      </c>
      <c r="K70" s="7">
        <f>SUM(K8:K69)</f>
        <v>10096963265578</v>
      </c>
      <c r="M70" s="7">
        <f>SUM(M8:M69)</f>
        <v>-1846486507317</v>
      </c>
      <c r="O70" s="7">
        <f>SUM(O8:O69)</f>
        <v>318113171238</v>
      </c>
      <c r="P70" s="2"/>
      <c r="Q70" s="7">
        <f>SUM(Q8:Q69)</f>
        <v>8568589929499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AD8A-421D-4C36-9FD3-E93FE590C857}">
  <dimension ref="A1:N31"/>
  <sheetViews>
    <sheetView rightToLeft="1" topLeftCell="A16" zoomScale="145" zoomScaleNormal="145" zoomScaleSheetLayoutView="100" workbookViewId="0">
      <selection activeCell="A24" sqref="A24"/>
    </sheetView>
  </sheetViews>
  <sheetFormatPr defaultRowHeight="18" x14ac:dyDescent="0.45"/>
  <cols>
    <col min="1" max="1" width="22.7109375" style="25" customWidth="1"/>
    <col min="2" max="2" width="20.85546875" style="25" bestFit="1" customWidth="1"/>
    <col min="3" max="3" width="17" style="25" bestFit="1" customWidth="1"/>
    <col min="4" max="4" width="12.85546875" style="25" bestFit="1" customWidth="1"/>
    <col min="5" max="5" width="17.5703125" style="25" bestFit="1" customWidth="1"/>
    <col min="6" max="6" width="20.5703125" style="25" customWidth="1"/>
    <col min="7" max="7" width="8.85546875" style="25" bestFit="1" customWidth="1"/>
    <col min="8" max="8" width="19.42578125" style="25" bestFit="1" customWidth="1"/>
    <col min="9" max="9" width="16.140625" style="25" bestFit="1" customWidth="1"/>
    <col min="10" max="11" width="9.140625" style="25"/>
    <col min="12" max="12" width="15.42578125" style="25" bestFit="1" customWidth="1"/>
    <col min="13" max="13" width="13.7109375" style="25" bestFit="1" customWidth="1"/>
    <col min="14" max="16384" width="9.140625" style="25"/>
  </cols>
  <sheetData>
    <row r="1" spans="1:14" ht="21" x14ac:dyDescent="0.55000000000000004">
      <c r="A1" s="23" t="s">
        <v>188</v>
      </c>
      <c r="B1" s="23"/>
      <c r="C1" s="23"/>
      <c r="D1" s="23"/>
      <c r="E1" s="23"/>
      <c r="F1" s="23"/>
      <c r="G1" s="23"/>
      <c r="H1" s="23"/>
      <c r="I1" s="24"/>
      <c r="J1" s="24"/>
      <c r="K1" s="24"/>
      <c r="L1" s="24"/>
      <c r="M1" s="24"/>
      <c r="N1" s="24"/>
    </row>
    <row r="2" spans="1:14" ht="21" x14ac:dyDescent="0.55000000000000004">
      <c r="A2" s="23" t="s">
        <v>189</v>
      </c>
      <c r="B2" s="23"/>
      <c r="C2" s="23"/>
      <c r="D2" s="23"/>
      <c r="E2" s="23"/>
      <c r="F2" s="23"/>
      <c r="G2" s="23"/>
      <c r="H2" s="23"/>
      <c r="I2" s="24"/>
      <c r="J2" s="24"/>
      <c r="K2" s="24"/>
      <c r="L2" s="24"/>
      <c r="M2" s="24"/>
      <c r="N2" s="24"/>
    </row>
    <row r="3" spans="1:14" ht="21" x14ac:dyDescent="0.55000000000000004">
      <c r="A3" s="23" t="s">
        <v>2</v>
      </c>
      <c r="B3" s="23"/>
      <c r="C3" s="23"/>
      <c r="D3" s="23"/>
      <c r="E3" s="23"/>
      <c r="F3" s="23"/>
      <c r="G3" s="23"/>
      <c r="H3" s="23"/>
      <c r="I3" s="24"/>
      <c r="J3" s="24"/>
      <c r="K3" s="24"/>
      <c r="L3" s="24"/>
      <c r="M3" s="24"/>
      <c r="N3" s="24"/>
    </row>
    <row r="5" spans="1:14" ht="19.5" x14ac:dyDescent="0.45">
      <c r="A5" s="26" t="s">
        <v>190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7" spans="1:14" ht="30" x14ac:dyDescent="0.45">
      <c r="A7" s="27" t="s">
        <v>191</v>
      </c>
      <c r="B7" s="27" t="s">
        <v>192</v>
      </c>
      <c r="C7" s="27" t="s">
        <v>193</v>
      </c>
      <c r="D7" s="27" t="s">
        <v>194</v>
      </c>
      <c r="E7" s="27" t="s">
        <v>195</v>
      </c>
      <c r="F7" s="27" t="s">
        <v>196</v>
      </c>
      <c r="G7" s="27" t="s">
        <v>197</v>
      </c>
      <c r="H7" s="27" t="s">
        <v>198</v>
      </c>
    </row>
    <row r="8" spans="1:14" s="30" customFormat="1" ht="16.5" customHeight="1" x14ac:dyDescent="0.45">
      <c r="A8" s="28" t="s">
        <v>199</v>
      </c>
      <c r="B8" s="29" t="s">
        <v>200</v>
      </c>
      <c r="C8" s="28" t="s">
        <v>201</v>
      </c>
      <c r="D8" s="8">
        <v>370370370</v>
      </c>
      <c r="E8" s="8">
        <v>370413886</v>
      </c>
      <c r="F8" s="8">
        <v>7528916640</v>
      </c>
      <c r="G8" s="8" t="s">
        <v>202</v>
      </c>
      <c r="H8" s="28">
        <v>36</v>
      </c>
    </row>
    <row r="9" spans="1:14" ht="19.5" customHeight="1" x14ac:dyDescent="0.45">
      <c r="A9" s="31" t="s">
        <v>203</v>
      </c>
      <c r="B9" s="31" t="s">
        <v>204</v>
      </c>
      <c r="C9" s="28" t="s">
        <v>205</v>
      </c>
      <c r="D9" s="8">
        <v>362205</v>
      </c>
      <c r="E9" s="8">
        <v>1349985121650</v>
      </c>
      <c r="F9" s="8">
        <v>15960615600</v>
      </c>
      <c r="G9" s="28">
        <v>23</v>
      </c>
      <c r="H9" s="28">
        <v>35</v>
      </c>
    </row>
    <row r="10" spans="1:14" ht="19.5" customHeight="1" x14ac:dyDescent="0.45">
      <c r="A10" s="32"/>
      <c r="B10" s="32"/>
      <c r="C10" s="28" t="s">
        <v>206</v>
      </c>
      <c r="D10" s="8">
        <v>2000000</v>
      </c>
      <c r="E10" s="8">
        <v>2000000000000</v>
      </c>
      <c r="F10" s="8">
        <v>7760141100</v>
      </c>
      <c r="G10" s="8">
        <v>23</v>
      </c>
      <c r="H10" s="8">
        <v>34</v>
      </c>
    </row>
    <row r="11" spans="1:14" x14ac:dyDescent="0.45">
      <c r="A11" s="32"/>
      <c r="B11" s="32"/>
      <c r="C11" s="28" t="s">
        <v>207</v>
      </c>
      <c r="D11" s="8">
        <v>1440000</v>
      </c>
      <c r="E11" s="8">
        <v>1440000000000</v>
      </c>
      <c r="F11" s="8">
        <v>11222010930</v>
      </c>
      <c r="G11" s="8">
        <v>23</v>
      </c>
      <c r="H11" s="8">
        <v>39</v>
      </c>
    </row>
    <row r="12" spans="1:14" x14ac:dyDescent="0.45">
      <c r="A12" s="32"/>
      <c r="B12" s="32"/>
      <c r="C12" s="28" t="s">
        <v>91</v>
      </c>
      <c r="D12" s="8">
        <v>1000000</v>
      </c>
      <c r="E12" s="8">
        <v>1000000000000</v>
      </c>
      <c r="F12" s="8">
        <v>10415492970</v>
      </c>
      <c r="G12" s="8">
        <v>23</v>
      </c>
      <c r="H12" s="8">
        <v>42</v>
      </c>
    </row>
    <row r="13" spans="1:14" x14ac:dyDescent="0.45">
      <c r="A13" s="32"/>
      <c r="B13" s="32"/>
      <c r="C13" s="28" t="s">
        <v>208</v>
      </c>
      <c r="D13" s="8">
        <v>84110</v>
      </c>
      <c r="E13" s="8">
        <f>D13*1000000</f>
        <v>84110000000</v>
      </c>
      <c r="F13" s="8">
        <v>646065613</v>
      </c>
      <c r="G13" s="8" t="s">
        <v>202</v>
      </c>
      <c r="H13" s="8">
        <v>38</v>
      </c>
    </row>
    <row r="14" spans="1:14" s="30" customFormat="1" ht="16.5" customHeight="1" x14ac:dyDescent="0.45">
      <c r="A14" s="32"/>
      <c r="B14" s="32"/>
      <c r="C14" s="28" t="s">
        <v>209</v>
      </c>
      <c r="D14" s="8">
        <v>3500000</v>
      </c>
      <c r="E14" s="8">
        <v>3500000000000</v>
      </c>
      <c r="F14" s="8">
        <v>19888579380</v>
      </c>
      <c r="G14" s="8" t="s">
        <v>202</v>
      </c>
      <c r="H14" s="8">
        <v>39</v>
      </c>
    </row>
    <row r="15" spans="1:14" x14ac:dyDescent="0.45">
      <c r="A15" s="32"/>
      <c r="B15" s="32"/>
      <c r="C15" s="28" t="s">
        <v>210</v>
      </c>
      <c r="D15" s="8">
        <v>1000000</v>
      </c>
      <c r="E15" s="8">
        <v>1000000000000</v>
      </c>
      <c r="F15" s="8">
        <v>3989010990</v>
      </c>
      <c r="G15" s="8" t="s">
        <v>202</v>
      </c>
      <c r="H15" s="8" t="s">
        <v>211</v>
      </c>
    </row>
    <row r="16" spans="1:14" x14ac:dyDescent="0.45">
      <c r="A16" s="32"/>
      <c r="B16" s="32"/>
      <c r="C16" s="28" t="s">
        <v>212</v>
      </c>
      <c r="D16" s="8">
        <v>2500000</v>
      </c>
      <c r="E16" s="8">
        <f>D16*1000000</f>
        <v>2500000000000</v>
      </c>
      <c r="F16" s="8">
        <v>21993613140</v>
      </c>
      <c r="G16" s="8">
        <v>23</v>
      </c>
      <c r="H16" s="8">
        <v>38.1</v>
      </c>
    </row>
    <row r="17" spans="1:9" x14ac:dyDescent="0.45">
      <c r="A17" s="32"/>
      <c r="B17" s="32"/>
      <c r="C17" s="28" t="s">
        <v>213</v>
      </c>
      <c r="D17" s="8">
        <v>2400000</v>
      </c>
      <c r="E17" s="8">
        <v>2400000000000</v>
      </c>
      <c r="F17" s="8">
        <v>19732683570</v>
      </c>
      <c r="G17" s="8">
        <v>23</v>
      </c>
      <c r="H17" s="8">
        <v>39</v>
      </c>
    </row>
    <row r="18" spans="1:9" x14ac:dyDescent="0.45">
      <c r="A18" s="32"/>
      <c r="B18" s="32"/>
      <c r="C18" s="33" t="s">
        <v>214</v>
      </c>
      <c r="D18" s="8">
        <v>2400000</v>
      </c>
      <c r="E18" s="8">
        <v>2400000000000</v>
      </c>
      <c r="F18" s="8">
        <v>16272264660</v>
      </c>
      <c r="G18" s="8">
        <v>23</v>
      </c>
      <c r="H18" s="8" t="s">
        <v>215</v>
      </c>
    </row>
    <row r="19" spans="1:9" ht="36" customHeight="1" x14ac:dyDescent="0.45">
      <c r="A19" s="34"/>
      <c r="B19" s="34"/>
      <c r="C19" s="28" t="s">
        <v>216</v>
      </c>
      <c r="D19" s="8">
        <v>3207600</v>
      </c>
      <c r="E19" s="8">
        <v>4947864134400</v>
      </c>
      <c r="F19" s="8">
        <v>41935973400</v>
      </c>
      <c r="G19" s="8" t="s">
        <v>202</v>
      </c>
      <c r="H19" s="8">
        <v>37</v>
      </c>
    </row>
    <row r="20" spans="1:9" s="30" customFormat="1" ht="16.5" customHeight="1" x14ac:dyDescent="0.45">
      <c r="A20" s="28" t="s">
        <v>217</v>
      </c>
      <c r="B20" s="29" t="s">
        <v>200</v>
      </c>
      <c r="C20" s="28" t="s">
        <v>218</v>
      </c>
      <c r="D20" s="8">
        <v>2332681667</v>
      </c>
      <c r="E20" s="8">
        <v>352276319318</v>
      </c>
      <c r="F20" s="8">
        <v>41147540970</v>
      </c>
      <c r="G20" s="8" t="s">
        <v>202</v>
      </c>
      <c r="H20" s="8">
        <v>37.5</v>
      </c>
    </row>
    <row r="21" spans="1:9" s="30" customFormat="1" ht="16.5" customHeight="1" x14ac:dyDescent="0.45">
      <c r="A21" s="28" t="s">
        <v>219</v>
      </c>
      <c r="B21" s="29" t="s">
        <v>200</v>
      </c>
      <c r="C21" s="28" t="s">
        <v>220</v>
      </c>
      <c r="D21" s="8">
        <v>460251</v>
      </c>
      <c r="E21" s="8">
        <v>1979976789450</v>
      </c>
      <c r="F21" s="8">
        <v>16940322570</v>
      </c>
      <c r="G21" s="8" t="s">
        <v>202</v>
      </c>
      <c r="H21" s="8">
        <v>37</v>
      </c>
    </row>
    <row r="22" spans="1:9" s="30" customFormat="1" ht="16.5" customHeight="1" x14ac:dyDescent="0.45">
      <c r="A22" s="28" t="s">
        <v>221</v>
      </c>
      <c r="B22" s="29" t="s">
        <v>200</v>
      </c>
      <c r="C22" s="28" t="s">
        <v>222</v>
      </c>
      <c r="D22" s="8">
        <v>367647050</v>
      </c>
      <c r="E22" s="8">
        <v>2500367587050</v>
      </c>
      <c r="F22" s="8">
        <v>12248110590</v>
      </c>
      <c r="G22" s="8" t="s">
        <v>202</v>
      </c>
      <c r="H22" s="8">
        <v>37.799999999999997</v>
      </c>
    </row>
    <row r="23" spans="1:9" s="30" customFormat="1" ht="16.5" customHeight="1" x14ac:dyDescent="0.45">
      <c r="A23" s="28" t="s">
        <v>248</v>
      </c>
      <c r="B23" s="29" t="s">
        <v>200</v>
      </c>
      <c r="C23" s="28" t="s">
        <v>247</v>
      </c>
      <c r="D23" s="8">
        <v>8465011287</v>
      </c>
      <c r="E23" s="8">
        <v>15001943513057</v>
      </c>
      <c r="F23" s="8">
        <v>71335505206</v>
      </c>
      <c r="G23" s="8">
        <v>30</v>
      </c>
      <c r="H23" s="8">
        <v>40</v>
      </c>
    </row>
    <row r="24" spans="1:9" s="30" customFormat="1" ht="16.5" customHeight="1" x14ac:dyDescent="0.45">
      <c r="A24" s="28" t="s">
        <v>223</v>
      </c>
      <c r="B24" s="29" t="s">
        <v>200</v>
      </c>
      <c r="C24" s="28" t="s">
        <v>224</v>
      </c>
      <c r="D24" s="8">
        <v>963700</v>
      </c>
      <c r="E24" s="8">
        <v>3999707714200</v>
      </c>
      <c r="F24" s="8">
        <v>34135731870</v>
      </c>
      <c r="G24" s="8" t="s">
        <v>202</v>
      </c>
      <c r="H24" s="8" t="s">
        <v>225</v>
      </c>
      <c r="I24" s="9"/>
    </row>
    <row r="25" spans="1:9" s="30" customFormat="1" ht="16.5" customHeight="1" x14ac:dyDescent="0.45">
      <c r="A25" s="31" t="s">
        <v>226</v>
      </c>
      <c r="B25" s="35" t="s">
        <v>200</v>
      </c>
      <c r="C25" s="28" t="s">
        <v>227</v>
      </c>
      <c r="D25" s="8">
        <v>1129130</v>
      </c>
      <c r="E25" s="8">
        <v>2000146594543</v>
      </c>
      <c r="F25" s="8">
        <v>11649668010</v>
      </c>
      <c r="G25" s="8" t="s">
        <v>202</v>
      </c>
      <c r="H25" s="8" t="s">
        <v>215</v>
      </c>
    </row>
    <row r="26" spans="1:9" s="30" customFormat="1" ht="16.5" customHeight="1" x14ac:dyDescent="0.45">
      <c r="A26" s="32"/>
      <c r="B26" s="36"/>
      <c r="C26" s="28" t="s">
        <v>228</v>
      </c>
      <c r="D26" s="8">
        <v>1000000</v>
      </c>
      <c r="E26" s="8">
        <v>1000000000000</v>
      </c>
      <c r="F26" s="8">
        <v>6918600810</v>
      </c>
      <c r="G26" s="8" t="s">
        <v>202</v>
      </c>
      <c r="H26" s="8" t="s">
        <v>215</v>
      </c>
    </row>
    <row r="27" spans="1:9" s="30" customFormat="1" ht="16.5" customHeight="1" x14ac:dyDescent="0.45">
      <c r="A27" s="34"/>
      <c r="B27" s="37"/>
      <c r="C27" s="28" t="s">
        <v>229</v>
      </c>
      <c r="D27" s="8">
        <v>3000000</v>
      </c>
      <c r="E27" s="8">
        <v>3000000000000</v>
      </c>
      <c r="F27" s="8">
        <v>20981282040</v>
      </c>
      <c r="G27" s="8">
        <v>23</v>
      </c>
      <c r="H27" s="8" t="s">
        <v>230</v>
      </c>
    </row>
    <row r="28" spans="1:9" s="30" customFormat="1" ht="16.5" customHeight="1" x14ac:dyDescent="0.45">
      <c r="A28" s="28" t="s">
        <v>92</v>
      </c>
      <c r="B28" s="29" t="s">
        <v>200</v>
      </c>
      <c r="C28" s="28" t="s">
        <v>231</v>
      </c>
      <c r="D28" s="8">
        <v>5000000</v>
      </c>
      <c r="E28" s="8">
        <v>5000000000000</v>
      </c>
      <c r="F28" s="8">
        <v>47208237990</v>
      </c>
      <c r="G28" s="8">
        <v>23</v>
      </c>
      <c r="H28" s="8" t="s">
        <v>232</v>
      </c>
    </row>
    <row r="29" spans="1:9" x14ac:dyDescent="0.45">
      <c r="A29" s="28" t="s">
        <v>91</v>
      </c>
      <c r="B29" s="29" t="s">
        <v>200</v>
      </c>
      <c r="C29" s="33" t="s">
        <v>91</v>
      </c>
      <c r="D29" s="8">
        <v>15000000</v>
      </c>
      <c r="E29" s="8">
        <v>15000000000000</v>
      </c>
      <c r="F29" s="8">
        <v>95269320840</v>
      </c>
      <c r="G29" s="8">
        <v>23</v>
      </c>
      <c r="H29" s="8">
        <v>41</v>
      </c>
    </row>
    <row r="30" spans="1:9" ht="54" x14ac:dyDescent="0.45">
      <c r="A30" s="28" t="s">
        <v>233</v>
      </c>
      <c r="B30" s="29" t="s">
        <v>200</v>
      </c>
      <c r="C30" s="28" t="s">
        <v>234</v>
      </c>
      <c r="D30" s="8">
        <v>2000000</v>
      </c>
      <c r="E30" s="8">
        <v>2000000000000</v>
      </c>
      <c r="F30" s="8">
        <v>15942845400</v>
      </c>
      <c r="G30" s="8">
        <v>23</v>
      </c>
      <c r="H30" s="8" t="s">
        <v>235</v>
      </c>
      <c r="I30" s="10"/>
    </row>
    <row r="31" spans="1:9" s="30" customFormat="1" ht="16.5" customHeight="1" x14ac:dyDescent="0.45">
      <c r="A31" s="28" t="s">
        <v>236</v>
      </c>
      <c r="B31" s="29" t="s">
        <v>237</v>
      </c>
      <c r="C31" s="28" t="s">
        <v>238</v>
      </c>
      <c r="D31" s="8">
        <v>450000</v>
      </c>
      <c r="E31" s="8">
        <v>450000000000</v>
      </c>
      <c r="F31" s="8">
        <v>2372328780</v>
      </c>
      <c r="G31" s="8" t="s">
        <v>202</v>
      </c>
      <c r="H31" s="8">
        <v>38</v>
      </c>
    </row>
  </sheetData>
  <mergeCells count="8">
    <mergeCell ref="A25:A27"/>
    <mergeCell ref="B25:B27"/>
    <mergeCell ref="A1:H1"/>
    <mergeCell ref="A2:H2"/>
    <mergeCell ref="A3:H3"/>
    <mergeCell ref="A5:N5"/>
    <mergeCell ref="A9:A19"/>
    <mergeCell ref="B9:B19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I67" sqref="I67"/>
    </sheetView>
  </sheetViews>
  <sheetFormatPr defaultRowHeight="18.75" x14ac:dyDescent="0.25"/>
  <cols>
    <col min="1" max="1" width="33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19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  <c r="J3" s="22" t="s">
        <v>133</v>
      </c>
      <c r="K3" s="22" t="s">
        <v>133</v>
      </c>
      <c r="L3" s="22" t="s">
        <v>133</v>
      </c>
      <c r="M3" s="22" t="s">
        <v>133</v>
      </c>
      <c r="N3" s="22" t="s">
        <v>133</v>
      </c>
      <c r="O3" s="22" t="s">
        <v>133</v>
      </c>
      <c r="P3" s="22" t="s">
        <v>133</v>
      </c>
      <c r="Q3" s="22" t="s">
        <v>133</v>
      </c>
      <c r="R3" s="22" t="s">
        <v>133</v>
      </c>
      <c r="S3" s="22" t="s">
        <v>133</v>
      </c>
    </row>
    <row r="4" spans="1:19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19" ht="26.25" x14ac:dyDescent="0.25">
      <c r="A6" s="21" t="s">
        <v>3</v>
      </c>
      <c r="C6" s="21" t="s">
        <v>154</v>
      </c>
      <c r="D6" s="21" t="s">
        <v>154</v>
      </c>
      <c r="E6" s="21" t="s">
        <v>154</v>
      </c>
      <c r="F6" s="21" t="s">
        <v>154</v>
      </c>
      <c r="G6" s="21" t="s">
        <v>154</v>
      </c>
      <c r="I6" s="21" t="s">
        <v>135</v>
      </c>
      <c r="J6" s="21" t="s">
        <v>135</v>
      </c>
      <c r="K6" s="21" t="s">
        <v>135</v>
      </c>
      <c r="L6" s="21" t="s">
        <v>135</v>
      </c>
      <c r="M6" s="21" t="s">
        <v>135</v>
      </c>
      <c r="O6" s="21" t="s">
        <v>136</v>
      </c>
      <c r="P6" s="21" t="s">
        <v>136</v>
      </c>
      <c r="Q6" s="21" t="s">
        <v>136</v>
      </c>
      <c r="R6" s="21" t="s">
        <v>136</v>
      </c>
      <c r="S6" s="21" t="s">
        <v>136</v>
      </c>
    </row>
    <row r="7" spans="1:19" ht="26.25" x14ac:dyDescent="0.25">
      <c r="A7" s="21" t="s">
        <v>3</v>
      </c>
      <c r="C7" s="21" t="s">
        <v>155</v>
      </c>
      <c r="E7" s="21" t="s">
        <v>156</v>
      </c>
      <c r="G7" s="21" t="s">
        <v>157</v>
      </c>
      <c r="I7" s="21" t="s">
        <v>158</v>
      </c>
      <c r="K7" s="21" t="s">
        <v>139</v>
      </c>
      <c r="M7" s="21" t="s">
        <v>159</v>
      </c>
      <c r="O7" s="21" t="s">
        <v>158</v>
      </c>
      <c r="Q7" s="21" t="s">
        <v>139</v>
      </c>
      <c r="S7" s="21" t="s">
        <v>159</v>
      </c>
    </row>
    <row r="8" spans="1:19" ht="21" x14ac:dyDescent="0.25">
      <c r="A8" s="2" t="s">
        <v>20</v>
      </c>
      <c r="C8" s="1" t="s">
        <v>125</v>
      </c>
      <c r="E8" s="1">
        <v>494909488</v>
      </c>
      <c r="G8" s="1">
        <v>370</v>
      </c>
      <c r="I8" s="1">
        <v>0</v>
      </c>
      <c r="K8" s="1">
        <v>0</v>
      </c>
      <c r="M8" s="1">
        <v>0</v>
      </c>
      <c r="O8" s="1">
        <v>183116510560</v>
      </c>
      <c r="Q8" s="1">
        <v>0</v>
      </c>
      <c r="S8" s="1">
        <f>+O8-Q8</f>
        <v>183116510560</v>
      </c>
    </row>
    <row r="9" spans="1:19" ht="21" x14ac:dyDescent="0.25">
      <c r="A9" s="2" t="s">
        <v>160</v>
      </c>
      <c r="C9" s="1" t="s">
        <v>124</v>
      </c>
      <c r="E9" s="1">
        <v>540123452</v>
      </c>
      <c r="G9" s="1">
        <v>357</v>
      </c>
      <c r="I9" s="1">
        <v>0</v>
      </c>
      <c r="K9" s="1">
        <v>0</v>
      </c>
      <c r="M9" s="1">
        <v>0</v>
      </c>
      <c r="O9" s="1">
        <v>192824072364</v>
      </c>
      <c r="Q9" s="1">
        <v>0</v>
      </c>
      <c r="S9" s="1">
        <f t="shared" ref="S9:S11" si="0">+O9-Q9</f>
        <v>192824072364</v>
      </c>
    </row>
    <row r="10" spans="1:19" ht="21" x14ac:dyDescent="0.25">
      <c r="A10" s="2" t="s">
        <v>15</v>
      </c>
      <c r="C10" s="1" t="s">
        <v>161</v>
      </c>
      <c r="E10" s="1">
        <v>27000000</v>
      </c>
      <c r="G10" s="1">
        <v>34</v>
      </c>
      <c r="I10" s="1">
        <v>0</v>
      </c>
      <c r="K10" s="1">
        <v>0</v>
      </c>
      <c r="M10" s="1">
        <v>0</v>
      </c>
      <c r="O10" s="1">
        <v>931034484</v>
      </c>
      <c r="Q10" s="1">
        <v>0</v>
      </c>
      <c r="S10" s="1">
        <f t="shared" si="0"/>
        <v>931034484</v>
      </c>
    </row>
    <row r="11" spans="1:19" ht="21" x14ac:dyDescent="0.25">
      <c r="A11" s="2" t="s">
        <v>19</v>
      </c>
      <c r="C11" s="1" t="s">
        <v>161</v>
      </c>
      <c r="E11" s="1">
        <v>66800000</v>
      </c>
      <c r="G11" s="1">
        <v>20</v>
      </c>
      <c r="I11" s="1">
        <v>0</v>
      </c>
      <c r="K11" s="1">
        <v>0</v>
      </c>
      <c r="M11" s="1">
        <v>0</v>
      </c>
      <c r="O11" s="1">
        <v>1336000000</v>
      </c>
      <c r="Q11" s="1">
        <v>0</v>
      </c>
      <c r="S11" s="1">
        <f t="shared" si="0"/>
        <v>1336000000</v>
      </c>
    </row>
    <row r="12" spans="1:19" ht="21" x14ac:dyDescent="0.25">
      <c r="A12" s="2" t="s">
        <v>24</v>
      </c>
      <c r="C12" s="1" t="s">
        <v>24</v>
      </c>
      <c r="E12" s="1" t="s">
        <v>24</v>
      </c>
      <c r="G12" s="1" t="s">
        <v>24</v>
      </c>
      <c r="I12" s="7">
        <f>SUM(I8:I11)</f>
        <v>0</v>
      </c>
      <c r="J12" s="2"/>
      <c r="K12" s="7">
        <f>SUM(K8:K11)</f>
        <v>0</v>
      </c>
      <c r="L12" s="2"/>
      <c r="M12" s="7">
        <f>SUM(M8:M11)</f>
        <v>0</v>
      </c>
      <c r="O12" s="7">
        <f>SUM(O8:O11)</f>
        <v>378207617408</v>
      </c>
      <c r="P12" s="2"/>
      <c r="Q12" s="7">
        <f>SUM(Q8:Q11)</f>
        <v>0</v>
      </c>
      <c r="R12" s="2"/>
      <c r="S12" s="7">
        <f>SUM(S8:S11)</f>
        <v>378207617408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92"/>
  <sheetViews>
    <sheetView rightToLeft="1" topLeftCell="A168" workbookViewId="0">
      <selection activeCell="I67" sqref="I67"/>
    </sheetView>
  </sheetViews>
  <sheetFormatPr defaultRowHeight="18.75" x14ac:dyDescent="0.25"/>
  <cols>
    <col min="1" max="1" width="26.57031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</row>
    <row r="3" spans="1:9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</row>
    <row r="4" spans="1:9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</row>
    <row r="6" spans="1:9" ht="27" thickBot="1" x14ac:dyDescent="0.3">
      <c r="A6" s="21" t="s">
        <v>180</v>
      </c>
      <c r="B6" s="21" t="s">
        <v>180</v>
      </c>
      <c r="C6" s="21" t="s">
        <v>135</v>
      </c>
      <c r="D6" s="21" t="s">
        <v>135</v>
      </c>
      <c r="E6" s="21" t="s">
        <v>135</v>
      </c>
      <c r="G6" s="21" t="s">
        <v>136</v>
      </c>
      <c r="H6" s="21" t="s">
        <v>136</v>
      </c>
      <c r="I6" s="21" t="s">
        <v>136</v>
      </c>
    </row>
    <row r="7" spans="1:9" ht="27" thickBot="1" x14ac:dyDescent="0.3">
      <c r="A7" s="21" t="s">
        <v>181</v>
      </c>
      <c r="C7" s="21" t="s">
        <v>182</v>
      </c>
      <c r="E7" s="21" t="s">
        <v>183</v>
      </c>
      <c r="G7" s="21" t="s">
        <v>182</v>
      </c>
      <c r="I7" s="21" t="s">
        <v>183</v>
      </c>
    </row>
    <row r="8" spans="1:9" ht="21" x14ac:dyDescent="0.25">
      <c r="A8" s="2" t="s">
        <v>109</v>
      </c>
      <c r="C8" s="1">
        <v>6721</v>
      </c>
      <c r="E8" s="11">
        <f>+C8/$C$191</f>
        <v>1.741481844824571E-9</v>
      </c>
      <c r="G8" s="1">
        <v>88522</v>
      </c>
      <c r="I8" s="11">
        <f>+G8/$G$191</f>
        <v>4.2850378118115746E-9</v>
      </c>
    </row>
    <row r="9" spans="1:9" ht="21" x14ac:dyDescent="0.25">
      <c r="A9" s="2" t="s">
        <v>110</v>
      </c>
      <c r="C9" s="1">
        <v>1255121214</v>
      </c>
      <c r="E9" s="11">
        <f t="shared" ref="E9:E72" si="0">+C9/$C$191</f>
        <v>3.2521511787459833E-4</v>
      </c>
      <c r="G9" s="1">
        <v>11608921507</v>
      </c>
      <c r="I9" s="11">
        <f t="shared" ref="I9:I72" si="1">+G9/$G$191</f>
        <v>5.6194694665560657E-4</v>
      </c>
    </row>
    <row r="10" spans="1:9" ht="21" x14ac:dyDescent="0.25">
      <c r="A10" s="2" t="s">
        <v>112</v>
      </c>
      <c r="C10" s="1">
        <v>10821</v>
      </c>
      <c r="E10" s="11">
        <f t="shared" si="0"/>
        <v>2.8038350011674874E-9</v>
      </c>
      <c r="G10" s="1">
        <v>75183</v>
      </c>
      <c r="I10" s="11">
        <f t="shared" si="1"/>
        <v>3.6393438671226316E-9</v>
      </c>
    </row>
    <row r="11" spans="1:9" ht="21" x14ac:dyDescent="0.25">
      <c r="A11" s="2" t="s">
        <v>113</v>
      </c>
      <c r="C11" s="1">
        <v>11181</v>
      </c>
      <c r="E11" s="11">
        <f t="shared" si="0"/>
        <v>2.8971147905049141E-9</v>
      </c>
      <c r="G11" s="1">
        <v>98768</v>
      </c>
      <c r="I11" s="11">
        <f t="shared" si="1"/>
        <v>4.7810105352003525E-9</v>
      </c>
    </row>
    <row r="12" spans="1:9" ht="21" x14ac:dyDescent="0.25">
      <c r="A12" s="2" t="s">
        <v>144</v>
      </c>
      <c r="C12" s="1">
        <v>0</v>
      </c>
      <c r="E12" s="11">
        <f t="shared" si="0"/>
        <v>0</v>
      </c>
      <c r="G12" s="1">
        <v>6066381</v>
      </c>
      <c r="I12" s="11">
        <f t="shared" si="1"/>
        <v>2.9365210869450885E-7</v>
      </c>
    </row>
    <row r="13" spans="1:9" ht="21" x14ac:dyDescent="0.25">
      <c r="A13" s="2" t="s">
        <v>145</v>
      </c>
      <c r="C13" s="1">
        <v>0</v>
      </c>
      <c r="E13" s="11">
        <f t="shared" si="0"/>
        <v>0</v>
      </c>
      <c r="G13" s="1">
        <v>13204</v>
      </c>
      <c r="I13" s="11">
        <f t="shared" si="1"/>
        <v>6.3915907082036132E-10</v>
      </c>
    </row>
    <row r="14" spans="1:9" ht="21" x14ac:dyDescent="0.25">
      <c r="A14" s="2" t="s">
        <v>114</v>
      </c>
      <c r="C14" s="1">
        <v>41336</v>
      </c>
      <c r="E14" s="11">
        <f t="shared" si="0"/>
        <v>1.0710592700144096E-8</v>
      </c>
      <c r="G14" s="1">
        <v>127292</v>
      </c>
      <c r="I14" s="11">
        <f t="shared" si="1"/>
        <v>6.1617567739219511E-9</v>
      </c>
    </row>
    <row r="15" spans="1:9" ht="21" x14ac:dyDescent="0.25">
      <c r="A15" s="2" t="s">
        <v>109</v>
      </c>
      <c r="C15" s="1">
        <v>0</v>
      </c>
      <c r="E15" s="11">
        <f t="shared" si="0"/>
        <v>0</v>
      </c>
      <c r="G15" s="1">
        <v>19178088</v>
      </c>
      <c r="I15" s="11">
        <f t="shared" si="1"/>
        <v>9.2834360089299629E-7</v>
      </c>
    </row>
    <row r="16" spans="1:9" ht="21" x14ac:dyDescent="0.25">
      <c r="A16" s="2" t="s">
        <v>144</v>
      </c>
      <c r="C16" s="1">
        <v>0</v>
      </c>
      <c r="E16" s="11">
        <f t="shared" si="0"/>
        <v>0</v>
      </c>
      <c r="G16" s="1">
        <v>35829561</v>
      </c>
      <c r="I16" s="11">
        <f t="shared" si="1"/>
        <v>1.7343826807529125E-6</v>
      </c>
    </row>
    <row r="17" spans="1:9" ht="21" x14ac:dyDescent="0.25">
      <c r="A17" s="2" t="s">
        <v>144</v>
      </c>
      <c r="C17" s="1">
        <v>0</v>
      </c>
      <c r="E17" s="11">
        <f t="shared" si="0"/>
        <v>0</v>
      </c>
      <c r="G17" s="1">
        <v>130679951</v>
      </c>
      <c r="I17" s="11">
        <f t="shared" si="1"/>
        <v>6.325755532869612E-6</v>
      </c>
    </row>
    <row r="18" spans="1:9" ht="21" x14ac:dyDescent="0.25">
      <c r="A18" s="2" t="s">
        <v>144</v>
      </c>
      <c r="C18" s="1">
        <v>0</v>
      </c>
      <c r="E18" s="11">
        <f t="shared" si="0"/>
        <v>0</v>
      </c>
      <c r="G18" s="1">
        <v>224456086</v>
      </c>
      <c r="I18" s="11">
        <f t="shared" si="1"/>
        <v>1.0865127489225623E-5</v>
      </c>
    </row>
    <row r="19" spans="1:9" ht="21" x14ac:dyDescent="0.25">
      <c r="A19" s="2" t="s">
        <v>144</v>
      </c>
      <c r="C19" s="1">
        <v>0</v>
      </c>
      <c r="E19" s="11">
        <f t="shared" si="0"/>
        <v>0</v>
      </c>
      <c r="G19" s="1">
        <v>408216868</v>
      </c>
      <c r="I19" s="11">
        <f t="shared" si="1"/>
        <v>1.9760338840054387E-5</v>
      </c>
    </row>
    <row r="20" spans="1:9" ht="21" x14ac:dyDescent="0.25">
      <c r="A20" s="2" t="s">
        <v>144</v>
      </c>
      <c r="C20" s="1">
        <v>0</v>
      </c>
      <c r="E20" s="11">
        <f t="shared" si="0"/>
        <v>0</v>
      </c>
      <c r="G20" s="1">
        <v>995265585</v>
      </c>
      <c r="I20" s="11">
        <f t="shared" si="1"/>
        <v>4.8177296768258361E-5</v>
      </c>
    </row>
    <row r="21" spans="1:9" ht="21" x14ac:dyDescent="0.25">
      <c r="A21" s="2" t="s">
        <v>144</v>
      </c>
      <c r="C21" s="1">
        <v>0</v>
      </c>
      <c r="E21" s="11">
        <f t="shared" si="0"/>
        <v>0</v>
      </c>
      <c r="G21" s="1">
        <v>195261629</v>
      </c>
      <c r="I21" s="11">
        <f t="shared" si="1"/>
        <v>9.4519267917684126E-6</v>
      </c>
    </row>
    <row r="22" spans="1:9" ht="21" x14ac:dyDescent="0.25">
      <c r="A22" s="2" t="s">
        <v>144</v>
      </c>
      <c r="C22" s="1">
        <v>0</v>
      </c>
      <c r="E22" s="11">
        <f t="shared" si="0"/>
        <v>0</v>
      </c>
      <c r="G22" s="1">
        <v>578201911</v>
      </c>
      <c r="I22" s="11">
        <f t="shared" si="1"/>
        <v>2.7988715251538722E-5</v>
      </c>
    </row>
    <row r="23" spans="1:9" ht="21" x14ac:dyDescent="0.25">
      <c r="A23" s="2" t="s">
        <v>109</v>
      </c>
      <c r="C23" s="1">
        <v>0</v>
      </c>
      <c r="E23" s="11">
        <f t="shared" si="0"/>
        <v>0</v>
      </c>
      <c r="G23" s="1">
        <v>71232883</v>
      </c>
      <c r="I23" s="11">
        <f t="shared" si="1"/>
        <v>3.4481326348178972E-6</v>
      </c>
    </row>
    <row r="24" spans="1:9" ht="21" x14ac:dyDescent="0.25">
      <c r="A24" s="2" t="s">
        <v>115</v>
      </c>
      <c r="C24" s="1">
        <v>11327</v>
      </c>
      <c r="E24" s="11">
        <f t="shared" si="0"/>
        <v>2.9349449272917594E-9</v>
      </c>
      <c r="G24" s="1">
        <v>71401</v>
      </c>
      <c r="I24" s="11">
        <f t="shared" si="1"/>
        <v>3.4562705858561515E-9</v>
      </c>
    </row>
    <row r="25" spans="1:9" ht="21" x14ac:dyDescent="0.25">
      <c r="A25" s="2" t="s">
        <v>115</v>
      </c>
      <c r="C25" s="1">
        <v>0</v>
      </c>
      <c r="E25" s="11">
        <f t="shared" si="0"/>
        <v>0</v>
      </c>
      <c r="G25" s="1">
        <v>21</v>
      </c>
      <c r="I25" s="11">
        <f t="shared" si="1"/>
        <v>1.0165359351126619E-12</v>
      </c>
    </row>
    <row r="26" spans="1:9" ht="21" x14ac:dyDescent="0.25">
      <c r="A26" s="2" t="s">
        <v>146</v>
      </c>
      <c r="C26" s="1">
        <v>0</v>
      </c>
      <c r="E26" s="11">
        <f t="shared" si="0"/>
        <v>0</v>
      </c>
      <c r="G26" s="1">
        <v>55912173281</v>
      </c>
      <c r="I26" s="11">
        <f t="shared" si="1"/>
        <v>2.7065111119229774E-3</v>
      </c>
    </row>
    <row r="27" spans="1:9" ht="21" x14ac:dyDescent="0.25">
      <c r="A27" s="2" t="s">
        <v>116</v>
      </c>
      <c r="C27" s="1">
        <v>52186</v>
      </c>
      <c r="E27" s="11">
        <f t="shared" si="0"/>
        <v>1.3521941906563766E-8</v>
      </c>
      <c r="G27" s="1">
        <v>56687</v>
      </c>
      <c r="I27" s="11">
        <f t="shared" si="1"/>
        <v>2.7440177406538793E-9</v>
      </c>
    </row>
    <row r="28" spans="1:9" ht="21" x14ac:dyDescent="0.25">
      <c r="A28" s="2" t="s">
        <v>109</v>
      </c>
      <c r="C28" s="1">
        <v>0</v>
      </c>
      <c r="E28" s="11">
        <f t="shared" si="0"/>
        <v>0</v>
      </c>
      <c r="G28" s="1">
        <v>50109589056</v>
      </c>
      <c r="I28" s="11">
        <f t="shared" si="1"/>
        <v>2.425628474721532E-3</v>
      </c>
    </row>
    <row r="29" spans="1:9" ht="21" x14ac:dyDescent="0.25">
      <c r="A29" s="2" t="s">
        <v>109</v>
      </c>
      <c r="C29" s="1">
        <v>0</v>
      </c>
      <c r="E29" s="11">
        <f t="shared" si="0"/>
        <v>0</v>
      </c>
      <c r="G29" s="1">
        <v>95208219178</v>
      </c>
      <c r="I29" s="11">
        <f t="shared" si="1"/>
        <v>4.6086941005961668E-3</v>
      </c>
    </row>
    <row r="30" spans="1:9" ht="21" x14ac:dyDescent="0.25">
      <c r="A30" s="2" t="s">
        <v>109</v>
      </c>
      <c r="C30" s="1">
        <v>0</v>
      </c>
      <c r="E30" s="11">
        <f t="shared" si="0"/>
        <v>0</v>
      </c>
      <c r="G30" s="1">
        <v>11775753433</v>
      </c>
      <c r="I30" s="11">
        <f t="shared" si="1"/>
        <v>5.7002269179384736E-4</v>
      </c>
    </row>
    <row r="31" spans="1:9" ht="21" x14ac:dyDescent="0.25">
      <c r="A31" s="2" t="s">
        <v>145</v>
      </c>
      <c r="C31" s="1">
        <v>0</v>
      </c>
      <c r="E31" s="11">
        <f t="shared" si="0"/>
        <v>0</v>
      </c>
      <c r="G31" s="1">
        <v>71044</v>
      </c>
      <c r="I31" s="11">
        <f t="shared" si="1"/>
        <v>3.4389894749592359E-9</v>
      </c>
    </row>
    <row r="32" spans="1:9" ht="21" x14ac:dyDescent="0.25">
      <c r="A32" s="2" t="s">
        <v>109</v>
      </c>
      <c r="C32" s="1">
        <v>0</v>
      </c>
      <c r="E32" s="11">
        <f t="shared" si="0"/>
        <v>0</v>
      </c>
      <c r="G32" s="1">
        <v>116356164400</v>
      </c>
      <c r="I32" s="11">
        <f t="shared" si="1"/>
        <v>5.6323915421179344E-3</v>
      </c>
    </row>
    <row r="33" spans="1:9" ht="21" x14ac:dyDescent="0.25">
      <c r="A33" s="2" t="s">
        <v>109</v>
      </c>
      <c r="C33" s="1">
        <v>0</v>
      </c>
      <c r="E33" s="11">
        <f t="shared" si="0"/>
        <v>0</v>
      </c>
      <c r="G33" s="1">
        <v>60131506856</v>
      </c>
      <c r="I33" s="11">
        <f t="shared" si="1"/>
        <v>2.9107541691236857E-3</v>
      </c>
    </row>
    <row r="34" spans="1:9" ht="21" x14ac:dyDescent="0.25">
      <c r="A34" s="2" t="s">
        <v>122</v>
      </c>
      <c r="C34" s="1">
        <v>0</v>
      </c>
      <c r="E34" s="11">
        <f t="shared" si="0"/>
        <v>0</v>
      </c>
      <c r="G34" s="1">
        <v>26371452862</v>
      </c>
      <c r="I34" s="11">
        <f t="shared" si="1"/>
        <v>1.2765490235882217E-3</v>
      </c>
    </row>
    <row r="35" spans="1:9" ht="21" x14ac:dyDescent="0.25">
      <c r="A35" s="2" t="s">
        <v>147</v>
      </c>
      <c r="C35" s="1">
        <v>0</v>
      </c>
      <c r="E35" s="11">
        <f t="shared" si="0"/>
        <v>0</v>
      </c>
      <c r="G35" s="1">
        <v>62544376141</v>
      </c>
      <c r="I35" s="11">
        <f t="shared" si="1"/>
        <v>3.0275526612633095E-3</v>
      </c>
    </row>
    <row r="36" spans="1:9" ht="21" x14ac:dyDescent="0.25">
      <c r="A36" s="2" t="s">
        <v>109</v>
      </c>
      <c r="C36" s="1">
        <v>0</v>
      </c>
      <c r="E36" s="11">
        <f t="shared" si="0"/>
        <v>0</v>
      </c>
      <c r="G36" s="1">
        <v>100219178108</v>
      </c>
      <c r="I36" s="11">
        <f t="shared" si="1"/>
        <v>4.8512569492494386E-3</v>
      </c>
    </row>
    <row r="37" spans="1:9" ht="21" x14ac:dyDescent="0.25">
      <c r="A37" s="2" t="s">
        <v>111</v>
      </c>
      <c r="C37" s="1">
        <v>0</v>
      </c>
      <c r="E37" s="11">
        <f t="shared" si="0"/>
        <v>0</v>
      </c>
      <c r="G37" s="1">
        <v>44213060851</v>
      </c>
      <c r="I37" s="11">
        <f t="shared" si="1"/>
        <v>2.1401983407792527E-3</v>
      </c>
    </row>
    <row r="38" spans="1:9" ht="21" x14ac:dyDescent="0.25">
      <c r="A38" s="2" t="s">
        <v>118</v>
      </c>
      <c r="C38" s="1">
        <v>0</v>
      </c>
      <c r="E38" s="11">
        <f t="shared" si="0"/>
        <v>0</v>
      </c>
      <c r="G38" s="1">
        <v>3386301380</v>
      </c>
      <c r="I38" s="11">
        <f t="shared" si="1"/>
        <v>1.6391890666150465E-4</v>
      </c>
    </row>
    <row r="39" spans="1:9" ht="21" x14ac:dyDescent="0.25">
      <c r="A39" s="2" t="s">
        <v>120</v>
      </c>
      <c r="C39" s="1">
        <v>0</v>
      </c>
      <c r="E39" s="11">
        <f t="shared" si="0"/>
        <v>0</v>
      </c>
      <c r="G39" s="1">
        <v>2539726040</v>
      </c>
      <c r="I39" s="11">
        <f t="shared" si="1"/>
        <v>1.2293918023816085E-4</v>
      </c>
    </row>
    <row r="40" spans="1:9" ht="21" x14ac:dyDescent="0.25">
      <c r="A40" s="2" t="s">
        <v>109</v>
      </c>
      <c r="C40" s="1">
        <v>0</v>
      </c>
      <c r="E40" s="11">
        <f t="shared" si="0"/>
        <v>0</v>
      </c>
      <c r="G40" s="1">
        <v>10021917796</v>
      </c>
      <c r="I40" s="11">
        <f t="shared" si="1"/>
        <v>4.85125694208528E-4</v>
      </c>
    </row>
    <row r="41" spans="1:9" ht="21" x14ac:dyDescent="0.25">
      <c r="A41" s="2" t="s">
        <v>115</v>
      </c>
      <c r="C41" s="1">
        <v>0</v>
      </c>
      <c r="E41" s="11">
        <f t="shared" si="0"/>
        <v>0</v>
      </c>
      <c r="G41" s="1">
        <v>93190410968</v>
      </c>
      <c r="I41" s="11">
        <f t="shared" si="1"/>
        <v>4.5110191217566263E-3</v>
      </c>
    </row>
    <row r="42" spans="1:9" ht="21" x14ac:dyDescent="0.25">
      <c r="A42" s="2" t="s">
        <v>118</v>
      </c>
      <c r="C42" s="1">
        <v>0</v>
      </c>
      <c r="E42" s="11">
        <f t="shared" si="0"/>
        <v>0</v>
      </c>
      <c r="G42" s="1">
        <v>2709041108</v>
      </c>
      <c r="I42" s="11">
        <f t="shared" si="1"/>
        <v>1.3113512552282962E-4</v>
      </c>
    </row>
    <row r="43" spans="1:9" ht="21" x14ac:dyDescent="0.25">
      <c r="A43" s="2" t="s">
        <v>148</v>
      </c>
      <c r="C43" s="1">
        <v>0</v>
      </c>
      <c r="E43" s="11">
        <f t="shared" si="0"/>
        <v>0</v>
      </c>
      <c r="G43" s="1">
        <v>35630136991</v>
      </c>
      <c r="I43" s="11">
        <f t="shared" si="1"/>
        <v>1.7247292678256396E-3</v>
      </c>
    </row>
    <row r="44" spans="1:9" ht="21" x14ac:dyDescent="0.25">
      <c r="A44" s="2" t="s">
        <v>109</v>
      </c>
      <c r="C44" s="1">
        <v>0</v>
      </c>
      <c r="E44" s="11">
        <f t="shared" si="0"/>
        <v>0</v>
      </c>
      <c r="G44" s="1">
        <v>30065753427</v>
      </c>
      <c r="I44" s="11">
        <f t="shared" si="1"/>
        <v>1.4553770845134365E-3</v>
      </c>
    </row>
    <row r="45" spans="1:9" ht="21" x14ac:dyDescent="0.25">
      <c r="A45" s="2" t="s">
        <v>149</v>
      </c>
      <c r="C45" s="1">
        <v>0</v>
      </c>
      <c r="E45" s="11">
        <f t="shared" si="0"/>
        <v>0</v>
      </c>
      <c r="G45" s="1">
        <v>4313609046</v>
      </c>
      <c r="I45" s="11">
        <f t="shared" si="1"/>
        <v>2.0880660025171657E-4</v>
      </c>
    </row>
    <row r="46" spans="1:9" ht="21" x14ac:dyDescent="0.25">
      <c r="A46" s="2" t="s">
        <v>129</v>
      </c>
      <c r="C46" s="1">
        <v>0</v>
      </c>
      <c r="E46" s="11">
        <f t="shared" si="0"/>
        <v>0</v>
      </c>
      <c r="G46" s="1">
        <v>163131852088</v>
      </c>
      <c r="I46" s="11">
        <f t="shared" si="1"/>
        <v>7.8966376099493113E-3</v>
      </c>
    </row>
    <row r="47" spans="1:9" ht="21" x14ac:dyDescent="0.25">
      <c r="A47" s="2" t="s">
        <v>150</v>
      </c>
      <c r="C47" s="1">
        <v>0</v>
      </c>
      <c r="E47" s="11">
        <f t="shared" si="0"/>
        <v>0</v>
      </c>
      <c r="G47" s="1">
        <v>345148497941</v>
      </c>
      <c r="I47" s="11">
        <f t="shared" si="1"/>
        <v>1.6707421481294529E-2</v>
      </c>
    </row>
    <row r="48" spans="1:9" ht="21" x14ac:dyDescent="0.25">
      <c r="A48" s="2" t="s">
        <v>150</v>
      </c>
      <c r="C48" s="1">
        <v>0</v>
      </c>
      <c r="E48" s="11">
        <f t="shared" si="0"/>
        <v>0</v>
      </c>
      <c r="G48" s="1">
        <v>623529878047</v>
      </c>
      <c r="I48" s="11">
        <f t="shared" si="1"/>
        <v>3.0182882269104344E-2</v>
      </c>
    </row>
    <row r="49" spans="1:9" ht="21" x14ac:dyDescent="0.25">
      <c r="A49" s="2" t="s">
        <v>151</v>
      </c>
      <c r="C49" s="1">
        <v>0</v>
      </c>
      <c r="E49" s="11">
        <f t="shared" si="0"/>
        <v>0</v>
      </c>
      <c r="G49" s="1">
        <v>77837671237</v>
      </c>
      <c r="I49" s="11">
        <f t="shared" si="1"/>
        <v>3.7678471389474165E-3</v>
      </c>
    </row>
    <row r="50" spans="1:9" ht="21" x14ac:dyDescent="0.25">
      <c r="A50" s="2" t="s">
        <v>109</v>
      </c>
      <c r="C50" s="1">
        <v>0</v>
      </c>
      <c r="E50" s="11">
        <f t="shared" si="0"/>
        <v>0</v>
      </c>
      <c r="G50" s="1">
        <v>19041643838</v>
      </c>
      <c r="I50" s="11">
        <f t="shared" si="1"/>
        <v>9.2173882023540896E-4</v>
      </c>
    </row>
    <row r="51" spans="1:9" ht="21" x14ac:dyDescent="0.25">
      <c r="A51" s="2" t="s">
        <v>151</v>
      </c>
      <c r="C51" s="1">
        <v>0</v>
      </c>
      <c r="E51" s="11">
        <f t="shared" si="0"/>
        <v>0</v>
      </c>
      <c r="G51" s="1">
        <v>216920547960</v>
      </c>
      <c r="I51" s="11">
        <f t="shared" si="1"/>
        <v>1.0500358669793793E-2</v>
      </c>
    </row>
    <row r="52" spans="1:9" ht="21" x14ac:dyDescent="0.25">
      <c r="A52" s="2" t="s">
        <v>109</v>
      </c>
      <c r="C52" s="1">
        <v>0</v>
      </c>
      <c r="E52" s="11">
        <f t="shared" si="0"/>
        <v>0</v>
      </c>
      <c r="G52" s="1">
        <v>35076712346</v>
      </c>
      <c r="I52" s="11">
        <f t="shared" si="1"/>
        <v>1.6979399326342364E-3</v>
      </c>
    </row>
    <row r="53" spans="1:9" ht="21" x14ac:dyDescent="0.25">
      <c r="A53" s="2" t="s">
        <v>117</v>
      </c>
      <c r="C53" s="1">
        <v>72826</v>
      </c>
      <c r="E53" s="11">
        <f t="shared" si="0"/>
        <v>1.8869983161909568E-8</v>
      </c>
      <c r="G53" s="1">
        <v>376610</v>
      </c>
      <c r="I53" s="11">
        <f t="shared" si="1"/>
        <v>1.8230361834418077E-8</v>
      </c>
    </row>
    <row r="54" spans="1:9" ht="21" x14ac:dyDescent="0.25">
      <c r="A54" s="2" t="s">
        <v>109</v>
      </c>
      <c r="C54" s="1">
        <v>0</v>
      </c>
      <c r="E54" s="11">
        <f t="shared" si="0"/>
        <v>0</v>
      </c>
      <c r="G54" s="1">
        <v>10021917818</v>
      </c>
      <c r="I54" s="11">
        <f t="shared" si="1"/>
        <v>4.851256952734704E-4</v>
      </c>
    </row>
    <row r="55" spans="1:9" ht="21" x14ac:dyDescent="0.25">
      <c r="A55" s="2" t="s">
        <v>109</v>
      </c>
      <c r="C55" s="1">
        <v>0</v>
      </c>
      <c r="E55" s="11">
        <f t="shared" si="0"/>
        <v>0</v>
      </c>
      <c r="G55" s="1">
        <v>17538356179</v>
      </c>
      <c r="I55" s="11">
        <f t="shared" si="1"/>
        <v>8.4896996660755711E-4</v>
      </c>
    </row>
    <row r="56" spans="1:9" ht="21" x14ac:dyDescent="0.25">
      <c r="A56" s="2" t="s">
        <v>151</v>
      </c>
      <c r="C56" s="1">
        <v>0</v>
      </c>
      <c r="E56" s="11">
        <f t="shared" si="0"/>
        <v>0</v>
      </c>
      <c r="G56" s="1">
        <v>81692876715</v>
      </c>
      <c r="I56" s="11">
        <f t="shared" si="1"/>
        <v>3.954464039215521E-3</v>
      </c>
    </row>
    <row r="57" spans="1:9" ht="21" x14ac:dyDescent="0.25">
      <c r="A57" s="2" t="s">
        <v>109</v>
      </c>
      <c r="C57" s="1">
        <v>0</v>
      </c>
      <c r="E57" s="11">
        <f t="shared" si="0"/>
        <v>0</v>
      </c>
      <c r="G57" s="1">
        <v>45098630143</v>
      </c>
      <c r="I57" s="11">
        <f t="shared" si="1"/>
        <v>2.183065626891171E-3</v>
      </c>
    </row>
    <row r="58" spans="1:9" ht="21" x14ac:dyDescent="0.25">
      <c r="A58" s="2" t="s">
        <v>109</v>
      </c>
      <c r="C58" s="1">
        <v>0</v>
      </c>
      <c r="E58" s="11">
        <f t="shared" si="0"/>
        <v>0</v>
      </c>
      <c r="G58" s="1">
        <v>30065753425</v>
      </c>
      <c r="I58" s="11">
        <f t="shared" si="1"/>
        <v>1.4553770844166235E-3</v>
      </c>
    </row>
    <row r="59" spans="1:9" ht="21" x14ac:dyDescent="0.25">
      <c r="A59" s="2" t="s">
        <v>109</v>
      </c>
      <c r="C59" s="1">
        <v>0</v>
      </c>
      <c r="E59" s="11">
        <f t="shared" si="0"/>
        <v>0</v>
      </c>
      <c r="G59" s="1">
        <v>72555324229</v>
      </c>
      <c r="I59" s="11">
        <f t="shared" si="1"/>
        <v>3.512147350596614E-3</v>
      </c>
    </row>
    <row r="60" spans="1:9" ht="21" x14ac:dyDescent="0.25">
      <c r="A60" s="2" t="s">
        <v>109</v>
      </c>
      <c r="C60" s="1">
        <v>0</v>
      </c>
      <c r="E60" s="11">
        <f t="shared" si="0"/>
        <v>0</v>
      </c>
      <c r="G60" s="1">
        <v>12498108161</v>
      </c>
      <c r="I60" s="11">
        <f t="shared" si="1"/>
        <v>6.0498933650387273E-4</v>
      </c>
    </row>
    <row r="61" spans="1:9" ht="21" x14ac:dyDescent="0.25">
      <c r="A61" s="2" t="s">
        <v>109</v>
      </c>
      <c r="C61" s="1">
        <v>0</v>
      </c>
      <c r="E61" s="11">
        <f t="shared" si="0"/>
        <v>0</v>
      </c>
      <c r="G61" s="1">
        <v>114874427080</v>
      </c>
      <c r="I61" s="11">
        <f t="shared" si="1"/>
        <v>5.5606658643951954E-3</v>
      </c>
    </row>
    <row r="62" spans="1:9" ht="21" x14ac:dyDescent="0.25">
      <c r="A62" s="2" t="s">
        <v>115</v>
      </c>
      <c r="C62" s="1">
        <v>0</v>
      </c>
      <c r="E62" s="11">
        <f t="shared" si="0"/>
        <v>0</v>
      </c>
      <c r="G62" s="1">
        <v>18526027399</v>
      </c>
      <c r="I62" s="11">
        <f t="shared" si="1"/>
        <v>8.9677964695072671E-4</v>
      </c>
    </row>
    <row r="63" spans="1:9" ht="21" x14ac:dyDescent="0.25">
      <c r="A63" s="2" t="s">
        <v>114</v>
      </c>
      <c r="C63" s="1">
        <v>0</v>
      </c>
      <c r="E63" s="11">
        <f t="shared" si="0"/>
        <v>0</v>
      </c>
      <c r="G63" s="1">
        <v>45692114332</v>
      </c>
      <c r="I63" s="11">
        <f t="shared" si="1"/>
        <v>2.2117941033216325E-3</v>
      </c>
    </row>
    <row r="64" spans="1:9" ht="21" x14ac:dyDescent="0.25">
      <c r="A64" s="2" t="s">
        <v>129</v>
      </c>
      <c r="C64" s="1">
        <v>0</v>
      </c>
      <c r="E64" s="11">
        <f t="shared" si="0"/>
        <v>0</v>
      </c>
      <c r="G64" s="1">
        <v>28651700722</v>
      </c>
      <c r="I64" s="11">
        <f t="shared" si="1"/>
        <v>1.3869277802860192E-3</v>
      </c>
    </row>
    <row r="65" spans="1:9" ht="21" x14ac:dyDescent="0.25">
      <c r="A65" s="2" t="s">
        <v>118</v>
      </c>
      <c r="C65" s="1">
        <v>0</v>
      </c>
      <c r="E65" s="11">
        <f t="shared" si="0"/>
        <v>0</v>
      </c>
      <c r="G65" s="1">
        <v>213141632820</v>
      </c>
      <c r="I65" s="11">
        <f t="shared" si="1"/>
        <v>1.0317434715719921E-2</v>
      </c>
    </row>
    <row r="66" spans="1:9" ht="21" x14ac:dyDescent="0.25">
      <c r="A66" s="2" t="s">
        <v>152</v>
      </c>
      <c r="C66" s="1">
        <v>0</v>
      </c>
      <c r="E66" s="11">
        <f t="shared" si="0"/>
        <v>0</v>
      </c>
      <c r="G66" s="1">
        <v>883962070241</v>
      </c>
      <c r="I66" s="11">
        <f t="shared" si="1"/>
        <v>4.2789486175074262E-2</v>
      </c>
    </row>
    <row r="67" spans="1:9" ht="21" x14ac:dyDescent="0.25">
      <c r="A67" s="2" t="s">
        <v>118</v>
      </c>
      <c r="C67" s="1">
        <v>0</v>
      </c>
      <c r="E67" s="11">
        <f t="shared" si="0"/>
        <v>0</v>
      </c>
      <c r="G67" s="1">
        <v>180197260269</v>
      </c>
      <c r="I67" s="11">
        <f t="shared" si="1"/>
        <v>8.7227138320136975E-3</v>
      </c>
    </row>
    <row r="68" spans="1:9" ht="21" x14ac:dyDescent="0.25">
      <c r="A68" s="2" t="s">
        <v>118</v>
      </c>
      <c r="C68" s="1">
        <v>0</v>
      </c>
      <c r="E68" s="11">
        <f t="shared" si="0"/>
        <v>0</v>
      </c>
      <c r="G68" s="1">
        <v>195127397259</v>
      </c>
      <c r="I68" s="11">
        <f t="shared" si="1"/>
        <v>9.4454291066084495E-3</v>
      </c>
    </row>
    <row r="69" spans="1:9" ht="21" x14ac:dyDescent="0.25">
      <c r="A69" s="2" t="s">
        <v>115</v>
      </c>
      <c r="C69" s="1">
        <v>0</v>
      </c>
      <c r="E69" s="11">
        <f t="shared" si="0"/>
        <v>0</v>
      </c>
      <c r="G69" s="1">
        <v>69041095888</v>
      </c>
      <c r="I69" s="11">
        <f t="shared" si="1"/>
        <v>3.342035950938621E-3</v>
      </c>
    </row>
    <row r="70" spans="1:9" ht="21" x14ac:dyDescent="0.25">
      <c r="A70" s="2" t="s">
        <v>118</v>
      </c>
      <c r="C70" s="1">
        <v>0</v>
      </c>
      <c r="E70" s="11">
        <f t="shared" si="0"/>
        <v>0</v>
      </c>
      <c r="G70" s="1">
        <v>178212328762</v>
      </c>
      <c r="I70" s="11">
        <f t="shared" si="1"/>
        <v>8.6266302984135627E-3</v>
      </c>
    </row>
    <row r="71" spans="1:9" ht="21" x14ac:dyDescent="0.25">
      <c r="A71" s="2" t="s">
        <v>120</v>
      </c>
      <c r="C71" s="1">
        <v>0</v>
      </c>
      <c r="E71" s="11">
        <f t="shared" si="0"/>
        <v>0</v>
      </c>
      <c r="G71" s="1">
        <v>214890410958</v>
      </c>
      <c r="I71" s="11">
        <f t="shared" si="1"/>
        <v>1.0402086897615941E-2</v>
      </c>
    </row>
    <row r="72" spans="1:9" ht="21" x14ac:dyDescent="0.25">
      <c r="A72" s="2" t="s">
        <v>118</v>
      </c>
      <c r="C72" s="1">
        <v>17950684950</v>
      </c>
      <c r="E72" s="11">
        <f t="shared" si="0"/>
        <v>4.6512114183292165E-3</v>
      </c>
      <c r="G72" s="1">
        <v>223693150679</v>
      </c>
      <c r="I72" s="11">
        <f t="shared" si="1"/>
        <v>1.0828196481132136E-2</v>
      </c>
    </row>
    <row r="73" spans="1:9" ht="21" x14ac:dyDescent="0.25">
      <c r="A73" s="2" t="s">
        <v>149</v>
      </c>
      <c r="C73" s="1">
        <v>0</v>
      </c>
      <c r="E73" s="11">
        <f t="shared" ref="E73:E136" si="2">+C73/$C$191</f>
        <v>0</v>
      </c>
      <c r="G73" s="1">
        <v>275671232873</v>
      </c>
      <c r="I73" s="11">
        <f t="shared" ref="I73:I136" si="3">+G73/$G$191</f>
        <v>1.3344272118676927E-2</v>
      </c>
    </row>
    <row r="74" spans="1:9" ht="21" x14ac:dyDescent="0.25">
      <c r="A74" s="2" t="s">
        <v>130</v>
      </c>
      <c r="C74" s="1">
        <v>0</v>
      </c>
      <c r="E74" s="11">
        <f t="shared" si="2"/>
        <v>0</v>
      </c>
      <c r="G74" s="1">
        <v>73528767122</v>
      </c>
      <c r="I74" s="11">
        <f t="shared" si="3"/>
        <v>3.5592682878115918E-3</v>
      </c>
    </row>
    <row r="75" spans="1:9" ht="21" x14ac:dyDescent="0.25">
      <c r="A75" s="2" t="s">
        <v>114</v>
      </c>
      <c r="C75" s="1">
        <v>16397260283</v>
      </c>
      <c r="E75" s="11">
        <f t="shared" si="2"/>
        <v>4.2487027358588765E-3</v>
      </c>
      <c r="G75" s="1">
        <v>138945205475</v>
      </c>
      <c r="I75" s="11">
        <f t="shared" si="3"/>
        <v>6.7258473512833376E-3</v>
      </c>
    </row>
    <row r="76" spans="1:9" ht="21" x14ac:dyDescent="0.25">
      <c r="A76" s="2" t="s">
        <v>149</v>
      </c>
      <c r="C76" s="1">
        <v>0</v>
      </c>
      <c r="E76" s="11">
        <f t="shared" si="2"/>
        <v>0</v>
      </c>
      <c r="G76" s="1">
        <v>245411506847</v>
      </c>
      <c r="I76" s="11">
        <f t="shared" si="3"/>
        <v>1.1879505504767742E-2</v>
      </c>
    </row>
    <row r="77" spans="1:9" ht="21" x14ac:dyDescent="0.25">
      <c r="A77" s="2" t="s">
        <v>114</v>
      </c>
      <c r="C77" s="1">
        <v>0</v>
      </c>
      <c r="E77" s="11">
        <f t="shared" si="2"/>
        <v>0</v>
      </c>
      <c r="G77" s="1">
        <v>22835342464</v>
      </c>
      <c r="I77" s="11">
        <f t="shared" si="3"/>
        <v>1.1053783907266723E-3</v>
      </c>
    </row>
    <row r="78" spans="1:9" ht="21" x14ac:dyDescent="0.25">
      <c r="A78" s="2" t="s">
        <v>148</v>
      </c>
      <c r="C78" s="1">
        <v>0</v>
      </c>
      <c r="E78" s="11">
        <f t="shared" si="2"/>
        <v>0</v>
      </c>
      <c r="G78" s="1">
        <v>56095890409</v>
      </c>
      <c r="I78" s="11">
        <f t="shared" si="3"/>
        <v>2.7154042101376298E-3</v>
      </c>
    </row>
    <row r="79" spans="1:9" ht="21" x14ac:dyDescent="0.25">
      <c r="A79" s="2" t="s">
        <v>149</v>
      </c>
      <c r="C79" s="1">
        <v>0</v>
      </c>
      <c r="E79" s="11">
        <f t="shared" si="2"/>
        <v>0</v>
      </c>
      <c r="G79" s="1">
        <v>165830136982</v>
      </c>
      <c r="I79" s="11">
        <f t="shared" si="3"/>
        <v>8.0272520650884853E-3</v>
      </c>
    </row>
    <row r="80" spans="1:9" ht="21" x14ac:dyDescent="0.25">
      <c r="A80" s="2" t="s">
        <v>109</v>
      </c>
      <c r="C80" s="1">
        <v>0</v>
      </c>
      <c r="E80" s="11">
        <f t="shared" si="2"/>
        <v>0</v>
      </c>
      <c r="G80" s="1">
        <v>11890410959</v>
      </c>
      <c r="I80" s="11">
        <f t="shared" si="3"/>
        <v>5.7557285824194799E-4</v>
      </c>
    </row>
    <row r="81" spans="1:9" ht="21" x14ac:dyDescent="0.25">
      <c r="A81" s="2" t="s">
        <v>109</v>
      </c>
      <c r="C81" s="1">
        <v>0</v>
      </c>
      <c r="E81" s="11">
        <f t="shared" si="2"/>
        <v>0</v>
      </c>
      <c r="G81" s="1">
        <v>72871232876</v>
      </c>
      <c r="I81" s="11">
        <f t="shared" si="3"/>
        <v>3.5274393740198674E-3</v>
      </c>
    </row>
    <row r="82" spans="1:9" ht="21" x14ac:dyDescent="0.25">
      <c r="A82" s="2" t="s">
        <v>119</v>
      </c>
      <c r="C82" s="1">
        <v>18123287687</v>
      </c>
      <c r="E82" s="11">
        <f t="shared" si="2"/>
        <v>4.6959346042915028E-3</v>
      </c>
      <c r="G82" s="1">
        <v>202376712324</v>
      </c>
      <c r="I82" s="11">
        <f t="shared" si="3"/>
        <v>9.7963428813001678E-3</v>
      </c>
    </row>
    <row r="83" spans="1:9" ht="21" x14ac:dyDescent="0.25">
      <c r="A83" s="2" t="s">
        <v>131</v>
      </c>
      <c r="C83" s="1">
        <v>0</v>
      </c>
      <c r="E83" s="11">
        <f t="shared" si="2"/>
        <v>0</v>
      </c>
      <c r="G83" s="1">
        <v>27486986301</v>
      </c>
      <c r="I83" s="11">
        <f t="shared" si="3"/>
        <v>1.3305480629959984E-3</v>
      </c>
    </row>
    <row r="84" spans="1:9" ht="21" x14ac:dyDescent="0.25">
      <c r="A84" s="2" t="s">
        <v>129</v>
      </c>
      <c r="C84" s="1">
        <v>0</v>
      </c>
      <c r="E84" s="11">
        <f t="shared" si="2"/>
        <v>0</v>
      </c>
      <c r="G84" s="1">
        <v>131005479451</v>
      </c>
      <c r="I84" s="11">
        <f t="shared" si="3"/>
        <v>6.3415132170764246E-3</v>
      </c>
    </row>
    <row r="85" spans="1:9" ht="21" x14ac:dyDescent="0.25">
      <c r="A85" s="2" t="s">
        <v>112</v>
      </c>
      <c r="C85" s="1">
        <v>0</v>
      </c>
      <c r="E85" s="11">
        <f t="shared" si="2"/>
        <v>0</v>
      </c>
      <c r="G85" s="1">
        <v>153789041093</v>
      </c>
      <c r="I85" s="11">
        <f t="shared" si="3"/>
        <v>7.4443850808358263E-3</v>
      </c>
    </row>
    <row r="86" spans="1:9" ht="21" x14ac:dyDescent="0.25">
      <c r="A86" s="2" t="s">
        <v>120</v>
      </c>
      <c r="C86" s="1">
        <v>11219178094</v>
      </c>
      <c r="E86" s="11">
        <f t="shared" si="2"/>
        <v>2.907007136520538E-3</v>
      </c>
      <c r="G86" s="1">
        <v>109602739723</v>
      </c>
      <c r="I86" s="11">
        <f t="shared" si="3"/>
        <v>5.3054820721537858E-3</v>
      </c>
    </row>
    <row r="87" spans="1:9" ht="21" x14ac:dyDescent="0.25">
      <c r="A87" s="2" t="s">
        <v>149</v>
      </c>
      <c r="C87" s="1">
        <v>0</v>
      </c>
      <c r="E87" s="11">
        <f t="shared" si="2"/>
        <v>0</v>
      </c>
      <c r="G87" s="1">
        <v>123346849311</v>
      </c>
      <c r="I87" s="11">
        <f t="shared" si="3"/>
        <v>5.9707859432170472E-3</v>
      </c>
    </row>
    <row r="88" spans="1:9" ht="21" x14ac:dyDescent="0.25">
      <c r="A88" s="2" t="s">
        <v>121</v>
      </c>
      <c r="C88" s="1">
        <v>22438356169</v>
      </c>
      <c r="E88" s="11">
        <f t="shared" si="2"/>
        <v>5.8140142681179759E-3</v>
      </c>
      <c r="G88" s="1">
        <v>217479452052</v>
      </c>
      <c r="I88" s="11">
        <f t="shared" si="3"/>
        <v>1.0527413245689007E-2</v>
      </c>
    </row>
    <row r="89" spans="1:9" ht="21" x14ac:dyDescent="0.25">
      <c r="A89" s="2" t="s">
        <v>121</v>
      </c>
      <c r="C89" s="1">
        <v>30291780827</v>
      </c>
      <c r="E89" s="11">
        <f t="shared" si="2"/>
        <v>7.8489192616612892E-3</v>
      </c>
      <c r="G89" s="1">
        <v>281946575339</v>
      </c>
      <c r="I89" s="11">
        <f t="shared" si="3"/>
        <v>1.3648039314954426E-2</v>
      </c>
    </row>
    <row r="90" spans="1:9" ht="21" x14ac:dyDescent="0.25">
      <c r="A90" s="2" t="s">
        <v>149</v>
      </c>
      <c r="C90" s="1">
        <v>0</v>
      </c>
      <c r="E90" s="11">
        <f t="shared" si="2"/>
        <v>0</v>
      </c>
      <c r="G90" s="1">
        <v>93001643831</v>
      </c>
      <c r="I90" s="11">
        <f t="shared" si="3"/>
        <v>4.5018815704171581E-3</v>
      </c>
    </row>
    <row r="91" spans="1:9" ht="21" x14ac:dyDescent="0.25">
      <c r="A91" s="2" t="s">
        <v>149</v>
      </c>
      <c r="C91" s="1">
        <v>0</v>
      </c>
      <c r="E91" s="11">
        <f t="shared" si="2"/>
        <v>0</v>
      </c>
      <c r="G91" s="1">
        <v>61545205475</v>
      </c>
      <c r="I91" s="11">
        <f t="shared" si="3"/>
        <v>2.9791863332966689E-3</v>
      </c>
    </row>
    <row r="92" spans="1:9" ht="21" x14ac:dyDescent="0.25">
      <c r="A92" s="2" t="s">
        <v>130</v>
      </c>
      <c r="C92" s="1">
        <v>0</v>
      </c>
      <c r="E92" s="11">
        <f t="shared" si="2"/>
        <v>0</v>
      </c>
      <c r="G92" s="1">
        <v>45308219177</v>
      </c>
      <c r="I92" s="11">
        <f t="shared" si="3"/>
        <v>2.1932110928276731E-3</v>
      </c>
    </row>
    <row r="93" spans="1:9" ht="21" x14ac:dyDescent="0.25">
      <c r="A93" s="2" t="s">
        <v>115</v>
      </c>
      <c r="C93" s="1">
        <v>0</v>
      </c>
      <c r="E93" s="11">
        <f t="shared" si="2"/>
        <v>0</v>
      </c>
      <c r="G93" s="1">
        <v>69041095889</v>
      </c>
      <c r="I93" s="11">
        <f t="shared" si="3"/>
        <v>3.3420359509870276E-3</v>
      </c>
    </row>
    <row r="94" spans="1:9" ht="21" x14ac:dyDescent="0.25">
      <c r="A94" s="2" t="s">
        <v>122</v>
      </c>
      <c r="C94" s="1">
        <v>46355977982</v>
      </c>
      <c r="E94" s="11">
        <f t="shared" si="2"/>
        <v>1.2011321835253766E-2</v>
      </c>
      <c r="G94" s="1">
        <v>286900722809</v>
      </c>
      <c r="I94" s="11">
        <f t="shared" si="3"/>
        <v>1.3887852121197402E-2</v>
      </c>
    </row>
    <row r="95" spans="1:9" ht="21" x14ac:dyDescent="0.25">
      <c r="A95" s="2" t="s">
        <v>123</v>
      </c>
      <c r="C95" s="1">
        <v>17168880731</v>
      </c>
      <c r="E95" s="11">
        <f t="shared" si="2"/>
        <v>4.4486377159641292E-3</v>
      </c>
      <c r="G95" s="1">
        <v>105097248140</v>
      </c>
      <c r="I95" s="11">
        <f t="shared" si="3"/>
        <v>5.0873871150363039E-3</v>
      </c>
    </row>
    <row r="96" spans="1:9" ht="21" x14ac:dyDescent="0.25">
      <c r="A96" s="2" t="s">
        <v>109</v>
      </c>
      <c r="C96" s="1">
        <v>0</v>
      </c>
      <c r="E96" s="11">
        <f t="shared" si="2"/>
        <v>0</v>
      </c>
      <c r="G96" s="1">
        <v>221017808220</v>
      </c>
      <c r="I96" s="11">
        <f t="shared" si="3"/>
        <v>1.0698692588355652E-2</v>
      </c>
    </row>
    <row r="97" spans="1:9" ht="21" x14ac:dyDescent="0.25">
      <c r="A97" s="2" t="s">
        <v>109</v>
      </c>
      <c r="C97" s="1">
        <v>0</v>
      </c>
      <c r="E97" s="11">
        <f t="shared" si="2"/>
        <v>0</v>
      </c>
      <c r="G97" s="1">
        <v>9061643833</v>
      </c>
      <c r="I97" s="11">
        <f t="shared" si="3"/>
        <v>4.3864221844935913E-4</v>
      </c>
    </row>
    <row r="98" spans="1:9" ht="21" x14ac:dyDescent="0.25">
      <c r="A98" s="2" t="s">
        <v>109</v>
      </c>
      <c r="C98" s="1">
        <v>0</v>
      </c>
      <c r="E98" s="11">
        <f t="shared" si="2"/>
        <v>0</v>
      </c>
      <c r="G98" s="1">
        <v>57994520548</v>
      </c>
      <c r="I98" s="11">
        <f t="shared" si="3"/>
        <v>2.8073101988891273E-3</v>
      </c>
    </row>
    <row r="99" spans="1:9" ht="21" x14ac:dyDescent="0.25">
      <c r="A99" s="2" t="s">
        <v>120</v>
      </c>
      <c r="C99" s="1">
        <v>10356164387</v>
      </c>
      <c r="E99" s="11">
        <f t="shared" si="2"/>
        <v>2.6833912010086718E-3</v>
      </c>
      <c r="G99" s="1">
        <v>93205479452</v>
      </c>
      <c r="I99" s="11">
        <f t="shared" si="3"/>
        <v>4.5117485339220388E-3</v>
      </c>
    </row>
    <row r="100" spans="1:9" ht="21" x14ac:dyDescent="0.25">
      <c r="A100" s="2" t="s">
        <v>109</v>
      </c>
      <c r="C100" s="1">
        <v>0</v>
      </c>
      <c r="E100" s="11">
        <f t="shared" si="2"/>
        <v>0</v>
      </c>
      <c r="G100" s="1">
        <v>934773287676</v>
      </c>
      <c r="I100" s="11">
        <f t="shared" si="3"/>
        <v>4.5249078005050479E-2</v>
      </c>
    </row>
    <row r="101" spans="1:9" ht="21" x14ac:dyDescent="0.25">
      <c r="A101" s="2" t="s">
        <v>109</v>
      </c>
      <c r="C101" s="1">
        <v>0</v>
      </c>
      <c r="E101" s="11">
        <f t="shared" si="2"/>
        <v>0</v>
      </c>
      <c r="G101" s="1">
        <v>77412328767</v>
      </c>
      <c r="I101" s="11">
        <f t="shared" si="3"/>
        <v>3.7472578101148176E-3</v>
      </c>
    </row>
    <row r="102" spans="1:9" ht="21" x14ac:dyDescent="0.25">
      <c r="A102" s="2" t="s">
        <v>115</v>
      </c>
      <c r="C102" s="1">
        <v>0</v>
      </c>
      <c r="E102" s="11">
        <f t="shared" si="2"/>
        <v>0</v>
      </c>
      <c r="G102" s="1">
        <v>63949315067</v>
      </c>
      <c r="I102" s="11">
        <f t="shared" si="3"/>
        <v>3.0955607995927187E-3</v>
      </c>
    </row>
    <row r="103" spans="1:9" ht="21" x14ac:dyDescent="0.25">
      <c r="A103" s="2" t="s">
        <v>120</v>
      </c>
      <c r="C103" s="1">
        <v>11219178103</v>
      </c>
      <c r="E103" s="11">
        <f t="shared" si="2"/>
        <v>2.9070071388525324E-3</v>
      </c>
      <c r="G103" s="1">
        <v>92342465753</v>
      </c>
      <c r="I103" s="11">
        <f t="shared" si="3"/>
        <v>4.4699730845159441E-3</v>
      </c>
    </row>
    <row r="104" spans="1:9" ht="21" x14ac:dyDescent="0.25">
      <c r="A104" s="2" t="s">
        <v>149</v>
      </c>
      <c r="C104" s="1">
        <v>0</v>
      </c>
      <c r="E104" s="11">
        <f t="shared" si="2"/>
        <v>0</v>
      </c>
      <c r="G104" s="1">
        <v>101549589039</v>
      </c>
      <c r="I104" s="11">
        <f t="shared" si="3"/>
        <v>4.9156574501936379E-3</v>
      </c>
    </row>
    <row r="105" spans="1:9" ht="21" x14ac:dyDescent="0.25">
      <c r="A105" s="2" t="s">
        <v>120</v>
      </c>
      <c r="C105" s="1">
        <v>15706849316</v>
      </c>
      <c r="E105" s="11">
        <f t="shared" si="2"/>
        <v>4.0698099870866283E-3</v>
      </c>
      <c r="G105" s="1">
        <v>126863013696</v>
      </c>
      <c r="I105" s="11">
        <f t="shared" si="3"/>
        <v>6.1409910599368482E-3</v>
      </c>
    </row>
    <row r="106" spans="1:9" ht="21" x14ac:dyDescent="0.25">
      <c r="A106" s="2" t="s">
        <v>130</v>
      </c>
      <c r="C106" s="1">
        <v>0</v>
      </c>
      <c r="E106" s="11">
        <f t="shared" si="2"/>
        <v>0</v>
      </c>
      <c r="G106" s="1">
        <v>83065068492</v>
      </c>
      <c r="I106" s="11">
        <f t="shared" si="3"/>
        <v>4.0208870035577399E-3</v>
      </c>
    </row>
    <row r="107" spans="1:9" ht="21" x14ac:dyDescent="0.25">
      <c r="A107" s="2" t="s">
        <v>109</v>
      </c>
      <c r="C107" s="1">
        <v>0</v>
      </c>
      <c r="E107" s="11">
        <f t="shared" si="2"/>
        <v>0</v>
      </c>
      <c r="G107" s="1">
        <v>76428493150</v>
      </c>
      <c r="I107" s="11">
        <f t="shared" si="3"/>
        <v>3.6996337977850918E-3</v>
      </c>
    </row>
    <row r="108" spans="1:9" ht="21" x14ac:dyDescent="0.25">
      <c r="A108" s="2" t="s">
        <v>127</v>
      </c>
      <c r="C108" s="1">
        <v>0</v>
      </c>
      <c r="E108" s="11">
        <f t="shared" si="2"/>
        <v>0</v>
      </c>
      <c r="G108" s="1">
        <v>45304109587</v>
      </c>
      <c r="I108" s="11">
        <f t="shared" si="3"/>
        <v>2.1930121620698838E-3</v>
      </c>
    </row>
    <row r="109" spans="1:9" ht="21" x14ac:dyDescent="0.25">
      <c r="A109" s="2" t="s">
        <v>109</v>
      </c>
      <c r="C109" s="1">
        <v>0</v>
      </c>
      <c r="E109" s="11">
        <f t="shared" si="2"/>
        <v>0</v>
      </c>
      <c r="G109" s="1">
        <v>112493835617</v>
      </c>
      <c r="I109" s="11">
        <f t="shared" si="3"/>
        <v>5.4454298277779607E-3</v>
      </c>
    </row>
    <row r="110" spans="1:9" ht="21" x14ac:dyDescent="0.25">
      <c r="A110" s="2" t="s">
        <v>120</v>
      </c>
      <c r="C110" s="1">
        <v>17087671252</v>
      </c>
      <c r="E110" s="11">
        <f t="shared" si="2"/>
        <v>4.4275954851493446E-3</v>
      </c>
      <c r="G110" s="1">
        <v>143821232874</v>
      </c>
      <c r="I110" s="11">
        <f t="shared" si="3"/>
        <v>6.9618786404108341E-3</v>
      </c>
    </row>
    <row r="111" spans="1:9" ht="21" x14ac:dyDescent="0.25">
      <c r="A111" s="2" t="s">
        <v>122</v>
      </c>
      <c r="C111" s="1">
        <v>179515222388</v>
      </c>
      <c r="E111" s="11">
        <f t="shared" si="2"/>
        <v>4.651428368670546E-2</v>
      </c>
      <c r="G111" s="1">
        <v>992309742899</v>
      </c>
      <c r="I111" s="11">
        <f t="shared" si="3"/>
        <v>4.8034214877106671E-2</v>
      </c>
    </row>
    <row r="112" spans="1:9" ht="21" x14ac:dyDescent="0.25">
      <c r="A112" s="2" t="s">
        <v>115</v>
      </c>
      <c r="C112" s="1">
        <v>0</v>
      </c>
      <c r="E112" s="11">
        <f t="shared" si="2"/>
        <v>0</v>
      </c>
      <c r="G112" s="1">
        <v>63431506849</v>
      </c>
      <c r="I112" s="11">
        <f t="shared" si="3"/>
        <v>3.0704955300168302E-3</v>
      </c>
    </row>
    <row r="113" spans="1:9" ht="21" x14ac:dyDescent="0.25">
      <c r="A113" s="2" t="s">
        <v>127</v>
      </c>
      <c r="C113" s="1">
        <v>0</v>
      </c>
      <c r="E113" s="11">
        <f t="shared" si="2"/>
        <v>0</v>
      </c>
      <c r="G113" s="1">
        <v>80350684930</v>
      </c>
      <c r="I113" s="11">
        <f t="shared" si="3"/>
        <v>3.8894932686790681E-3</v>
      </c>
    </row>
    <row r="114" spans="1:9" ht="21" x14ac:dyDescent="0.25">
      <c r="A114" s="2" t="s">
        <v>115</v>
      </c>
      <c r="C114" s="1">
        <v>0</v>
      </c>
      <c r="E114" s="11">
        <f t="shared" si="2"/>
        <v>0</v>
      </c>
      <c r="G114" s="1">
        <v>41424657533</v>
      </c>
      <c r="I114" s="11">
        <f t="shared" si="3"/>
        <v>2.0052215705728539E-3</v>
      </c>
    </row>
    <row r="115" spans="1:9" ht="21" x14ac:dyDescent="0.25">
      <c r="A115" s="2" t="s">
        <v>149</v>
      </c>
      <c r="C115" s="1">
        <v>0</v>
      </c>
      <c r="E115" s="11">
        <f t="shared" si="2"/>
        <v>0</v>
      </c>
      <c r="G115" s="1">
        <v>52569863011</v>
      </c>
      <c r="I115" s="11">
        <f t="shared" si="3"/>
        <v>2.5447216597443536E-3</v>
      </c>
    </row>
    <row r="116" spans="1:9" ht="21" x14ac:dyDescent="0.25">
      <c r="A116" s="2" t="s">
        <v>120</v>
      </c>
      <c r="C116" s="1">
        <v>6731506851</v>
      </c>
      <c r="E116" s="11">
        <f t="shared" si="2"/>
        <v>1.7442042805131258E-3</v>
      </c>
      <c r="G116" s="1">
        <v>51608219176</v>
      </c>
      <c r="I116" s="11">
        <f t="shared" si="3"/>
        <v>2.4981718733130655E-3</v>
      </c>
    </row>
    <row r="117" spans="1:9" ht="21" x14ac:dyDescent="0.25">
      <c r="A117" s="2" t="s">
        <v>149</v>
      </c>
      <c r="C117" s="1">
        <v>0</v>
      </c>
      <c r="E117" s="11">
        <f t="shared" si="2"/>
        <v>0</v>
      </c>
      <c r="G117" s="1">
        <v>32824109587</v>
      </c>
      <c r="I117" s="11">
        <f t="shared" si="3"/>
        <v>1.5888993777743588E-3</v>
      </c>
    </row>
    <row r="118" spans="1:9" ht="21" x14ac:dyDescent="0.25">
      <c r="A118" s="2" t="s">
        <v>109</v>
      </c>
      <c r="C118" s="1">
        <v>8630136999</v>
      </c>
      <c r="E118" s="11">
        <f t="shared" si="2"/>
        <v>2.2361593367218133E-3</v>
      </c>
      <c r="G118" s="1">
        <v>76808219175</v>
      </c>
      <c r="I118" s="11">
        <f t="shared" si="3"/>
        <v>3.7180149953998532E-3</v>
      </c>
    </row>
    <row r="119" spans="1:9" ht="21" x14ac:dyDescent="0.25">
      <c r="A119" s="2" t="s">
        <v>120</v>
      </c>
      <c r="C119" s="1">
        <v>25890410957</v>
      </c>
      <c r="E119" s="11">
        <f t="shared" si="2"/>
        <v>6.7084779998010189E-3</v>
      </c>
      <c r="G119" s="1">
        <v>93893348618</v>
      </c>
      <c r="I119" s="11">
        <f t="shared" si="3"/>
        <v>4.5450458542027521E-3</v>
      </c>
    </row>
    <row r="120" spans="1:9" ht="21" x14ac:dyDescent="0.25">
      <c r="A120" s="2" t="s">
        <v>149</v>
      </c>
      <c r="C120" s="1">
        <v>0</v>
      </c>
      <c r="E120" s="11">
        <f t="shared" si="2"/>
        <v>0</v>
      </c>
      <c r="G120" s="1">
        <v>31670136984</v>
      </c>
      <c r="I120" s="11">
        <f t="shared" si="3"/>
        <v>1.5330396340084067E-3</v>
      </c>
    </row>
    <row r="121" spans="1:9" ht="21" x14ac:dyDescent="0.25">
      <c r="A121" s="2" t="s">
        <v>131</v>
      </c>
      <c r="C121" s="1">
        <v>0</v>
      </c>
      <c r="E121" s="11">
        <f t="shared" si="2"/>
        <v>0</v>
      </c>
      <c r="G121" s="1">
        <v>32794520547</v>
      </c>
      <c r="I121" s="11">
        <f t="shared" si="3"/>
        <v>1.5874670767055262E-3</v>
      </c>
    </row>
    <row r="122" spans="1:9" ht="21" x14ac:dyDescent="0.25">
      <c r="A122" s="2" t="s">
        <v>120</v>
      </c>
      <c r="C122" s="1">
        <v>20712328766</v>
      </c>
      <c r="E122" s="11">
        <f t="shared" si="2"/>
        <v>5.3667823999444591E-3</v>
      </c>
      <c r="G122" s="1">
        <v>72355858222</v>
      </c>
      <c r="I122" s="11">
        <f t="shared" si="3"/>
        <v>3.5024919046942838E-3</v>
      </c>
    </row>
    <row r="123" spans="1:9" ht="21" x14ac:dyDescent="0.25">
      <c r="A123" s="2" t="s">
        <v>149</v>
      </c>
      <c r="C123" s="1">
        <v>0</v>
      </c>
      <c r="E123" s="11">
        <f t="shared" si="2"/>
        <v>0</v>
      </c>
      <c r="G123" s="1">
        <v>94882191778</v>
      </c>
      <c r="I123" s="11">
        <f t="shared" si="3"/>
        <v>4.5929122640280071E-3</v>
      </c>
    </row>
    <row r="124" spans="1:9" ht="21" x14ac:dyDescent="0.25">
      <c r="A124" s="2" t="s">
        <v>109</v>
      </c>
      <c r="C124" s="1">
        <v>0</v>
      </c>
      <c r="E124" s="11">
        <f t="shared" si="2"/>
        <v>0</v>
      </c>
      <c r="G124" s="1">
        <v>82849315066</v>
      </c>
      <c r="I124" s="11">
        <f t="shared" si="3"/>
        <v>4.0104431411457078E-3</v>
      </c>
    </row>
    <row r="125" spans="1:9" ht="21" x14ac:dyDescent="0.25">
      <c r="A125" s="2" t="s">
        <v>131</v>
      </c>
      <c r="C125" s="1">
        <v>0</v>
      </c>
      <c r="E125" s="11">
        <f t="shared" si="2"/>
        <v>0</v>
      </c>
      <c r="G125" s="1">
        <v>30205479451</v>
      </c>
      <c r="I125" s="11">
        <f t="shared" si="3"/>
        <v>1.4621407285356468E-3</v>
      </c>
    </row>
    <row r="126" spans="1:9" ht="21" x14ac:dyDescent="0.25">
      <c r="A126" s="2" t="s">
        <v>149</v>
      </c>
      <c r="C126" s="1">
        <v>0</v>
      </c>
      <c r="E126" s="11">
        <f t="shared" si="2"/>
        <v>0</v>
      </c>
      <c r="G126" s="1">
        <v>30772602738</v>
      </c>
      <c r="I126" s="11">
        <f t="shared" si="3"/>
        <v>1.4895931666725377E-3</v>
      </c>
    </row>
    <row r="127" spans="1:9" ht="21" x14ac:dyDescent="0.25">
      <c r="A127" s="2" t="s">
        <v>130</v>
      </c>
      <c r="C127" s="1">
        <v>0</v>
      </c>
      <c r="E127" s="11">
        <f t="shared" si="2"/>
        <v>0</v>
      </c>
      <c r="G127" s="1">
        <v>79224657532</v>
      </c>
      <c r="I127" s="11">
        <f t="shared" si="3"/>
        <v>3.8349862537272392E-3</v>
      </c>
    </row>
    <row r="128" spans="1:9" ht="21" x14ac:dyDescent="0.25">
      <c r="A128" s="2" t="s">
        <v>153</v>
      </c>
      <c r="C128" s="1">
        <v>0</v>
      </c>
      <c r="E128" s="11">
        <f t="shared" si="2"/>
        <v>0</v>
      </c>
      <c r="G128" s="1">
        <v>63086301369</v>
      </c>
      <c r="I128" s="11">
        <f t="shared" si="3"/>
        <v>3.0537853502350296E-3</v>
      </c>
    </row>
    <row r="129" spans="1:9" ht="21" x14ac:dyDescent="0.25">
      <c r="A129" s="2" t="s">
        <v>129</v>
      </c>
      <c r="C129" s="1">
        <v>0</v>
      </c>
      <c r="E129" s="11">
        <f t="shared" si="2"/>
        <v>0</v>
      </c>
      <c r="G129" s="1">
        <v>414936986665</v>
      </c>
      <c r="I129" s="11">
        <f t="shared" si="3"/>
        <v>2.0085636083444568E-2</v>
      </c>
    </row>
    <row r="130" spans="1:9" ht="21" x14ac:dyDescent="0.25">
      <c r="A130" s="2" t="s">
        <v>145</v>
      </c>
      <c r="C130" s="1">
        <v>0</v>
      </c>
      <c r="E130" s="11">
        <f t="shared" si="2"/>
        <v>0</v>
      </c>
      <c r="G130" s="1">
        <v>762663504</v>
      </c>
      <c r="I130" s="11">
        <f t="shared" si="3"/>
        <v>3.6917850391187589E-5</v>
      </c>
    </row>
    <row r="131" spans="1:9" ht="21" x14ac:dyDescent="0.25">
      <c r="A131" s="2" t="s">
        <v>115</v>
      </c>
      <c r="C131" s="1">
        <v>0</v>
      </c>
      <c r="E131" s="11">
        <f t="shared" si="2"/>
        <v>0</v>
      </c>
      <c r="G131" s="1">
        <v>190726027397</v>
      </c>
      <c r="I131" s="11">
        <f t="shared" si="3"/>
        <v>9.2323743147777419E-3</v>
      </c>
    </row>
    <row r="132" spans="1:9" ht="21" x14ac:dyDescent="0.25">
      <c r="A132" s="2" t="s">
        <v>149</v>
      </c>
      <c r="C132" s="1">
        <v>0</v>
      </c>
      <c r="E132" s="11">
        <f t="shared" si="2"/>
        <v>0</v>
      </c>
      <c r="G132" s="1">
        <v>29917808216</v>
      </c>
      <c r="I132" s="11">
        <f t="shared" si="3"/>
        <v>1.448215578636802E-3</v>
      </c>
    </row>
    <row r="133" spans="1:9" ht="21" x14ac:dyDescent="0.25">
      <c r="A133" s="2" t="s">
        <v>126</v>
      </c>
      <c r="C133" s="1">
        <v>38835616437</v>
      </c>
      <c r="E133" s="11">
        <f t="shared" si="2"/>
        <v>1.0062717000090194E-2</v>
      </c>
      <c r="G133" s="1">
        <v>130529493497</v>
      </c>
      <c r="I133" s="11">
        <f t="shared" si="3"/>
        <v>6.3184724157978583E-3</v>
      </c>
    </row>
    <row r="134" spans="1:9" ht="21" x14ac:dyDescent="0.25">
      <c r="A134" s="2" t="s">
        <v>109</v>
      </c>
      <c r="C134" s="1">
        <v>20712328772</v>
      </c>
      <c r="E134" s="11">
        <f t="shared" si="2"/>
        <v>5.3667824014991226E-3</v>
      </c>
      <c r="G134" s="1">
        <v>143260273969</v>
      </c>
      <c r="I134" s="11">
        <f t="shared" si="3"/>
        <v>6.9347245982654074E-3</v>
      </c>
    </row>
    <row r="135" spans="1:9" ht="21" x14ac:dyDescent="0.25">
      <c r="A135" s="2" t="s">
        <v>120</v>
      </c>
      <c r="C135" s="1">
        <v>67315068492</v>
      </c>
      <c r="E135" s="11">
        <f t="shared" si="2"/>
        <v>1.744204280046727E-2</v>
      </c>
      <c r="G135" s="1">
        <v>219611555887</v>
      </c>
      <c r="I135" s="11">
        <f t="shared" si="3"/>
        <v>1.0630620872625627E-2</v>
      </c>
    </row>
    <row r="136" spans="1:9" ht="21" x14ac:dyDescent="0.25">
      <c r="A136" s="2" t="s">
        <v>113</v>
      </c>
      <c r="C136" s="1">
        <v>0</v>
      </c>
      <c r="E136" s="11">
        <f t="shared" si="2"/>
        <v>0</v>
      </c>
      <c r="G136" s="1">
        <v>104712328765</v>
      </c>
      <c r="I136" s="11">
        <f t="shared" si="3"/>
        <v>5.068754525664465E-3</v>
      </c>
    </row>
    <row r="137" spans="1:9" ht="21" x14ac:dyDescent="0.25">
      <c r="A137" s="2" t="s">
        <v>109</v>
      </c>
      <c r="C137" s="1">
        <v>0</v>
      </c>
      <c r="E137" s="11">
        <f t="shared" ref="E137:E190" si="4">+C137/$C$191</f>
        <v>0</v>
      </c>
      <c r="G137" s="1">
        <v>13980821917</v>
      </c>
      <c r="I137" s="11">
        <f t="shared" ref="I137:I190" si="5">+G137/$G$191</f>
        <v>6.7676228004958066E-4</v>
      </c>
    </row>
    <row r="138" spans="1:9" ht="21" x14ac:dyDescent="0.25">
      <c r="A138" s="2" t="s">
        <v>116</v>
      </c>
      <c r="C138" s="1">
        <v>105862837737</v>
      </c>
      <c r="E138" s="11">
        <f t="shared" si="4"/>
        <v>2.7430175563248768E-2</v>
      </c>
      <c r="G138" s="1">
        <v>332054618537</v>
      </c>
      <c r="I138" s="11">
        <f t="shared" si="5"/>
        <v>1.6073592960142265E-2</v>
      </c>
    </row>
    <row r="139" spans="1:9" ht="21" x14ac:dyDescent="0.25">
      <c r="A139" s="2" t="s">
        <v>113</v>
      </c>
      <c r="C139" s="1">
        <v>49493835612</v>
      </c>
      <c r="E139" s="11">
        <f t="shared" si="4"/>
        <v>1.2824373776079425E-2</v>
      </c>
      <c r="G139" s="1">
        <v>158993013689</v>
      </c>
      <c r="I139" s="11">
        <f t="shared" si="5"/>
        <v>7.6962910403203756E-3</v>
      </c>
    </row>
    <row r="140" spans="1:9" ht="21" x14ac:dyDescent="0.25">
      <c r="A140" s="2" t="s">
        <v>109</v>
      </c>
      <c r="C140" s="1">
        <v>0</v>
      </c>
      <c r="E140" s="11">
        <f t="shared" si="4"/>
        <v>0</v>
      </c>
      <c r="G140" s="1">
        <v>16915068493</v>
      </c>
      <c r="I140" s="11">
        <f t="shared" si="5"/>
        <v>8.1879880800126098E-4</v>
      </c>
    </row>
    <row r="141" spans="1:9" ht="21" x14ac:dyDescent="0.25">
      <c r="A141" s="2" t="s">
        <v>120</v>
      </c>
      <c r="C141" s="1">
        <v>49191780821</v>
      </c>
      <c r="E141" s="11">
        <f t="shared" si="4"/>
        <v>1.2746108200321534E-2</v>
      </c>
      <c r="G141" s="1">
        <v>142472990995</v>
      </c>
      <c r="I141" s="11">
        <f t="shared" si="5"/>
        <v>6.8966150061619139E-3</v>
      </c>
    </row>
    <row r="142" spans="1:9" ht="21" x14ac:dyDescent="0.25">
      <c r="A142" s="2" t="s">
        <v>113</v>
      </c>
      <c r="C142" s="1">
        <v>26100000021</v>
      </c>
      <c r="E142" s="11">
        <f t="shared" si="4"/>
        <v>6.7627847324047644E-3</v>
      </c>
      <c r="G142" s="1">
        <v>95338356159</v>
      </c>
      <c r="I142" s="11">
        <f t="shared" si="5"/>
        <v>4.6149935728663372E-3</v>
      </c>
    </row>
    <row r="143" spans="1:9" ht="21" x14ac:dyDescent="0.25">
      <c r="A143" s="2" t="s">
        <v>109</v>
      </c>
      <c r="C143" s="1">
        <v>0</v>
      </c>
      <c r="E143" s="11">
        <f t="shared" si="4"/>
        <v>0</v>
      </c>
      <c r="G143" s="1">
        <v>59547945204</v>
      </c>
      <c r="I143" s="11">
        <f t="shared" si="5"/>
        <v>2.8825060077136045E-3</v>
      </c>
    </row>
    <row r="144" spans="1:9" ht="21" x14ac:dyDescent="0.25">
      <c r="A144" s="2" t="s">
        <v>109</v>
      </c>
      <c r="C144" s="1">
        <v>35901369876</v>
      </c>
      <c r="E144" s="11">
        <f t="shared" si="4"/>
        <v>9.3024228304397806E-3</v>
      </c>
      <c r="G144" s="1">
        <v>176745205479</v>
      </c>
      <c r="I144" s="11">
        <f t="shared" si="5"/>
        <v>8.5556120346797545E-3</v>
      </c>
    </row>
    <row r="145" spans="1:9" ht="21" x14ac:dyDescent="0.25">
      <c r="A145" s="2" t="s">
        <v>120</v>
      </c>
      <c r="C145" s="1">
        <v>125568493149</v>
      </c>
      <c r="E145" s="11">
        <f t="shared" si="4"/>
        <v>3.2536118300991228E-2</v>
      </c>
      <c r="G145" s="1">
        <v>334034165179</v>
      </c>
      <c r="I145" s="11">
        <f t="shared" si="5"/>
        <v>1.6169415831419627E-2</v>
      </c>
    </row>
    <row r="146" spans="1:9" ht="21" x14ac:dyDescent="0.25">
      <c r="A146" s="2" t="s">
        <v>130</v>
      </c>
      <c r="C146" s="1">
        <v>0</v>
      </c>
      <c r="E146" s="11">
        <f t="shared" si="4"/>
        <v>0</v>
      </c>
      <c r="G146" s="1">
        <v>129797260273</v>
      </c>
      <c r="I146" s="11">
        <f t="shared" si="5"/>
        <v>6.2830275879369344E-3</v>
      </c>
    </row>
    <row r="147" spans="1:9" ht="21" x14ac:dyDescent="0.25">
      <c r="A147" s="2" t="s">
        <v>109</v>
      </c>
      <c r="C147" s="1">
        <v>43754794532</v>
      </c>
      <c r="E147" s="11">
        <f t="shared" si="4"/>
        <v>1.1337327823464874E-2</v>
      </c>
      <c r="G147" s="1">
        <v>201945205480</v>
      </c>
      <c r="I147" s="11">
        <f t="shared" si="5"/>
        <v>9.7754551568633562E-3</v>
      </c>
    </row>
    <row r="148" spans="1:9" ht="21" x14ac:dyDescent="0.25">
      <c r="A148" s="2" t="s">
        <v>113</v>
      </c>
      <c r="C148" s="1">
        <v>41704109588</v>
      </c>
      <c r="E148" s="11">
        <f t="shared" si="4"/>
        <v>1.0805973769093338E-2</v>
      </c>
      <c r="G148" s="1">
        <v>116926027393</v>
      </c>
      <c r="I148" s="11">
        <f t="shared" si="5"/>
        <v>5.6599765997596184E-3</v>
      </c>
    </row>
    <row r="149" spans="1:9" ht="21" x14ac:dyDescent="0.25">
      <c r="A149" s="2" t="s">
        <v>113</v>
      </c>
      <c r="C149" s="1">
        <v>78041095881</v>
      </c>
      <c r="E149" s="11">
        <f t="shared" si="4"/>
        <v>2.0221269398448909E-2</v>
      </c>
      <c r="G149" s="1">
        <v>180616438327</v>
      </c>
      <c r="I149" s="11">
        <f t="shared" si="5"/>
        <v>8.7430047634026366E-3</v>
      </c>
    </row>
    <row r="150" spans="1:9" ht="21" x14ac:dyDescent="0.25">
      <c r="A150" s="2" t="s">
        <v>127</v>
      </c>
      <c r="C150" s="1">
        <v>77991780813</v>
      </c>
      <c r="E150" s="11">
        <f t="shared" si="4"/>
        <v>2.0208491345242795E-2</v>
      </c>
      <c r="G150" s="1">
        <v>178002739697</v>
      </c>
      <c r="I150" s="11">
        <f t="shared" si="5"/>
        <v>8.6164848309764602E-3</v>
      </c>
    </row>
    <row r="151" spans="1:9" ht="21" x14ac:dyDescent="0.25">
      <c r="A151" s="2" t="s">
        <v>113</v>
      </c>
      <c r="C151" s="1">
        <v>439631506832</v>
      </c>
      <c r="E151" s="11">
        <f t="shared" si="4"/>
        <v>0.11391315095384576</v>
      </c>
      <c r="G151" s="1">
        <v>1003026575317</v>
      </c>
      <c r="I151" s="11">
        <f t="shared" si="5"/>
        <v>4.8552978937272263E-2</v>
      </c>
    </row>
    <row r="152" spans="1:9" ht="21" x14ac:dyDescent="0.25">
      <c r="A152" s="2" t="s">
        <v>109</v>
      </c>
      <c r="C152" s="1">
        <v>33657534253</v>
      </c>
      <c r="E152" s="11">
        <f t="shared" si="4"/>
        <v>8.7210214020474082E-3</v>
      </c>
      <c r="G152" s="1">
        <v>134630136985</v>
      </c>
      <c r="I152" s="11">
        <f t="shared" si="5"/>
        <v>6.5169701044948932E-3</v>
      </c>
    </row>
    <row r="153" spans="1:9" ht="21" x14ac:dyDescent="0.25">
      <c r="A153" s="2" t="s">
        <v>120</v>
      </c>
      <c r="C153" s="1">
        <v>77671232875</v>
      </c>
      <c r="E153" s="11">
        <f t="shared" si="4"/>
        <v>2.01254340004395E-2</v>
      </c>
      <c r="G153" s="1">
        <v>178240711799</v>
      </c>
      <c r="I153" s="11">
        <f t="shared" si="5"/>
        <v>8.6280042211306172E-3</v>
      </c>
    </row>
    <row r="154" spans="1:9" ht="21" x14ac:dyDescent="0.25">
      <c r="A154" s="2" t="s">
        <v>128</v>
      </c>
      <c r="C154" s="1">
        <v>902</v>
      </c>
      <c r="E154" s="11">
        <f t="shared" si="4"/>
        <v>2.3371769439544162E-10</v>
      </c>
      <c r="G154" s="1">
        <v>902</v>
      </c>
      <c r="I154" s="11">
        <f t="shared" si="5"/>
        <v>4.3662638736743863E-11</v>
      </c>
    </row>
    <row r="155" spans="1:9" ht="21" x14ac:dyDescent="0.25">
      <c r="A155" s="2" t="s">
        <v>130</v>
      </c>
      <c r="C155" s="1">
        <v>0</v>
      </c>
      <c r="E155" s="11">
        <f t="shared" si="4"/>
        <v>0</v>
      </c>
      <c r="G155" s="1">
        <v>52816438356</v>
      </c>
      <c r="I155" s="11">
        <f t="shared" si="5"/>
        <v>2.5566575025493679E-3</v>
      </c>
    </row>
    <row r="156" spans="1:9" ht="21" x14ac:dyDescent="0.25">
      <c r="A156" s="2" t="s">
        <v>129</v>
      </c>
      <c r="C156" s="1">
        <v>265290410949</v>
      </c>
      <c r="E156" s="11">
        <f t="shared" si="4"/>
        <v>6.8739537907116968E-2</v>
      </c>
      <c r="G156" s="1">
        <v>709008904068</v>
      </c>
      <c r="I156" s="11">
        <f t="shared" si="5"/>
        <v>3.4320620442855623E-2</v>
      </c>
    </row>
    <row r="157" spans="1:9" ht="21" x14ac:dyDescent="0.25">
      <c r="A157" s="2" t="s">
        <v>115</v>
      </c>
      <c r="C157" s="1">
        <v>243887671214</v>
      </c>
      <c r="E157" s="11">
        <f t="shared" si="4"/>
        <v>6.3193862757882038E-2</v>
      </c>
      <c r="G157" s="1">
        <v>572782191729</v>
      </c>
      <c r="I157" s="11">
        <f t="shared" si="5"/>
        <v>2.7726365756434241E-2</v>
      </c>
    </row>
    <row r="158" spans="1:9" ht="21" x14ac:dyDescent="0.25">
      <c r="A158" s="2" t="s">
        <v>130</v>
      </c>
      <c r="C158" s="1">
        <v>115212328740</v>
      </c>
      <c r="E158" s="11">
        <f t="shared" si="4"/>
        <v>2.9852727094282123E-2</v>
      </c>
      <c r="G158" s="1">
        <v>257307534186</v>
      </c>
      <c r="I158" s="11">
        <f t="shared" si="5"/>
        <v>1.2455350232157084E-2</v>
      </c>
    </row>
    <row r="159" spans="1:9" ht="21" x14ac:dyDescent="0.25">
      <c r="A159" s="2" t="s">
        <v>131</v>
      </c>
      <c r="C159" s="1">
        <v>107445205470</v>
      </c>
      <c r="E159" s="11">
        <f t="shared" si="4"/>
        <v>2.7840183698772607E-2</v>
      </c>
      <c r="G159" s="1">
        <v>239960958883</v>
      </c>
      <c r="I159" s="11">
        <f t="shared" si="5"/>
        <v>1.1615663701364831E-2</v>
      </c>
    </row>
    <row r="160" spans="1:9" ht="21" x14ac:dyDescent="0.25">
      <c r="A160" s="2" t="s">
        <v>109</v>
      </c>
      <c r="C160" s="1">
        <v>39267123293</v>
      </c>
      <c r="E160" s="11">
        <f t="shared" si="4"/>
        <v>1.0174524968493904E-2</v>
      </c>
      <c r="G160" s="1">
        <v>138945205478</v>
      </c>
      <c r="I160" s="11">
        <f t="shared" si="5"/>
        <v>6.7258473514285565E-3</v>
      </c>
    </row>
    <row r="161" spans="1:9" ht="21" x14ac:dyDescent="0.25">
      <c r="A161" s="2" t="s">
        <v>109</v>
      </c>
      <c r="C161" s="1">
        <v>25890410981</v>
      </c>
      <c r="E161" s="11">
        <f t="shared" si="4"/>
        <v>6.7084780060196712E-3</v>
      </c>
      <c r="G161" s="1">
        <v>85956164385</v>
      </c>
      <c r="I161" s="11">
        <f t="shared" si="5"/>
        <v>4.1608347591335082E-3</v>
      </c>
    </row>
    <row r="162" spans="1:9" ht="21" x14ac:dyDescent="0.25">
      <c r="A162" s="2" t="s">
        <v>109</v>
      </c>
      <c r="C162" s="1">
        <v>57994520556</v>
      </c>
      <c r="E162" s="11">
        <f t="shared" si="4"/>
        <v>1.5026990722746525E-2</v>
      </c>
      <c r="G162" s="1">
        <v>183649315068</v>
      </c>
      <c r="I162" s="11">
        <f t="shared" si="5"/>
        <v>8.889815629783299E-3</v>
      </c>
    </row>
    <row r="163" spans="1:9" ht="21" x14ac:dyDescent="0.25">
      <c r="A163" s="2" t="s">
        <v>109</v>
      </c>
      <c r="C163" s="1">
        <v>29730821924</v>
      </c>
      <c r="E163" s="11">
        <f t="shared" si="4"/>
        <v>7.7035689052757511E-3</v>
      </c>
      <c r="G163" s="1">
        <v>84618493148</v>
      </c>
      <c r="I163" s="11">
        <f t="shared" si="5"/>
        <v>4.0960828123822171E-3</v>
      </c>
    </row>
    <row r="164" spans="1:9" ht="21" x14ac:dyDescent="0.25">
      <c r="A164" s="2" t="s">
        <v>109</v>
      </c>
      <c r="C164" s="1">
        <v>6990410976</v>
      </c>
      <c r="E164" s="11">
        <f t="shared" si="4"/>
        <v>1.8112890645092116E-3</v>
      </c>
      <c r="G164" s="1">
        <v>23862328765</v>
      </c>
      <c r="I164" s="11">
        <f t="shared" si="5"/>
        <v>1.1550911754807166E-3</v>
      </c>
    </row>
    <row r="165" spans="1:9" ht="21" x14ac:dyDescent="0.25">
      <c r="A165" s="2" t="s">
        <v>130</v>
      </c>
      <c r="C165" s="1">
        <v>86301369866</v>
      </c>
      <c r="E165" s="11">
        <f t="shared" si="4"/>
        <v>2.2361593335088428E-2</v>
      </c>
      <c r="G165" s="1">
        <v>163972602740</v>
      </c>
      <c r="I165" s="11">
        <f t="shared" si="5"/>
        <v>7.9373353837696638E-3</v>
      </c>
    </row>
    <row r="166" spans="1:9" ht="21" x14ac:dyDescent="0.25">
      <c r="A166" s="2" t="s">
        <v>109</v>
      </c>
      <c r="C166" s="1">
        <v>62309589053</v>
      </c>
      <c r="E166" s="11">
        <f t="shared" si="4"/>
        <v>1.6145070390459655E-2</v>
      </c>
      <c r="G166" s="1">
        <v>121339726025</v>
      </c>
      <c r="I166" s="11">
        <f t="shared" si="5"/>
        <v>5.8736281838636948E-3</v>
      </c>
    </row>
    <row r="167" spans="1:9" ht="21" x14ac:dyDescent="0.25">
      <c r="A167" s="2" t="s">
        <v>113</v>
      </c>
      <c r="C167" s="1">
        <v>70236986299</v>
      </c>
      <c r="E167" s="11">
        <f t="shared" si="4"/>
        <v>1.8199142460184593E-2</v>
      </c>
      <c r="G167" s="1">
        <v>109472054784</v>
      </c>
      <c r="I167" s="11">
        <f t="shared" si="5"/>
        <v>5.299156075169429E-3</v>
      </c>
    </row>
    <row r="168" spans="1:9" ht="21" x14ac:dyDescent="0.25">
      <c r="A168" s="2" t="s">
        <v>127</v>
      </c>
      <c r="C168" s="1">
        <v>41582465742</v>
      </c>
      <c r="E168" s="11">
        <f t="shared" si="4"/>
        <v>1.0774454568179243E-2</v>
      </c>
      <c r="G168" s="1">
        <v>63465205454</v>
      </c>
      <c r="I168" s="11">
        <f t="shared" si="5"/>
        <v>3.0721267606332908E-3</v>
      </c>
    </row>
    <row r="169" spans="1:9" ht="21" x14ac:dyDescent="0.25">
      <c r="A169" s="2" t="s">
        <v>116</v>
      </c>
      <c r="C169" s="1">
        <v>21205479450</v>
      </c>
      <c r="E169" s="11">
        <f t="shared" si="4"/>
        <v>5.4945629330420366E-3</v>
      </c>
      <c r="G169" s="1">
        <v>29687671230</v>
      </c>
      <c r="I169" s="11">
        <f t="shared" si="5"/>
        <v>1.4370754588145392E-3</v>
      </c>
    </row>
    <row r="170" spans="1:9" ht="21" x14ac:dyDescent="0.25">
      <c r="A170" s="2" t="s">
        <v>120</v>
      </c>
      <c r="C170" s="1">
        <v>46602739725</v>
      </c>
      <c r="E170" s="11">
        <f t="shared" si="4"/>
        <v>1.20752604002637E-2</v>
      </c>
      <c r="G170" s="1">
        <v>63400477398</v>
      </c>
      <c r="I170" s="11">
        <f t="shared" si="5"/>
        <v>3.0689935037316726E-3</v>
      </c>
    </row>
    <row r="171" spans="1:9" ht="21" x14ac:dyDescent="0.25">
      <c r="A171" s="2" t="s">
        <v>116</v>
      </c>
      <c r="C171" s="1">
        <v>45616438350</v>
      </c>
      <c r="E171" s="11">
        <f t="shared" si="4"/>
        <v>1.181969933225477E-2</v>
      </c>
      <c r="G171" s="1">
        <v>59301369855</v>
      </c>
      <c r="I171" s="11">
        <f t="shared" si="5"/>
        <v>2.8705701647149641E-3</v>
      </c>
    </row>
    <row r="172" spans="1:9" ht="21" x14ac:dyDescent="0.25">
      <c r="A172" s="2" t="s">
        <v>116</v>
      </c>
      <c r="C172" s="1">
        <v>123287671230</v>
      </c>
      <c r="E172" s="11">
        <f t="shared" si="4"/>
        <v>3.1945133333989822E-2</v>
      </c>
      <c r="G172" s="1">
        <v>156164383558</v>
      </c>
      <c r="I172" s="11">
        <f t="shared" si="5"/>
        <v>7.5593670319725687E-3</v>
      </c>
    </row>
    <row r="173" spans="1:9" ht="21" x14ac:dyDescent="0.25">
      <c r="A173" s="2" t="s">
        <v>116</v>
      </c>
      <c r="C173" s="1">
        <v>110958904080</v>
      </c>
      <c r="E173" s="11">
        <f t="shared" si="4"/>
        <v>2.8750619993594854E-2</v>
      </c>
      <c r="G173" s="1">
        <v>129452054760</v>
      </c>
      <c r="I173" s="11">
        <f t="shared" si="5"/>
        <v>6.2663174065577202E-3</v>
      </c>
    </row>
    <row r="174" spans="1:9" ht="21" x14ac:dyDescent="0.25">
      <c r="A174" s="2" t="s">
        <v>109</v>
      </c>
      <c r="C174" s="1">
        <v>14369178079</v>
      </c>
      <c r="E174" s="11">
        <f t="shared" si="4"/>
        <v>3.7232052893363646E-3</v>
      </c>
      <c r="G174" s="1">
        <v>16944014448</v>
      </c>
      <c r="I174" s="11">
        <f t="shared" si="5"/>
        <v>8.2019997959333979E-4</v>
      </c>
    </row>
    <row r="175" spans="1:9" ht="21" x14ac:dyDescent="0.25">
      <c r="A175" s="2" t="s">
        <v>116</v>
      </c>
      <c r="C175" s="1">
        <v>91232876700</v>
      </c>
      <c r="E175" s="11">
        <f t="shared" si="4"/>
        <v>2.363939866450954E-2</v>
      </c>
      <c r="G175" s="1">
        <v>94273972590</v>
      </c>
      <c r="I175" s="11">
        <f t="shared" si="5"/>
        <v>4.5634705182648148E-3</v>
      </c>
    </row>
    <row r="176" spans="1:9" ht="21" x14ac:dyDescent="0.25">
      <c r="A176" s="2" t="s">
        <v>109</v>
      </c>
      <c r="C176" s="1">
        <v>10097260260</v>
      </c>
      <c r="E176" s="11">
        <f t="shared" si="4"/>
        <v>2.6163064164943651E-3</v>
      </c>
      <c r="G176" s="1">
        <v>10433835602</v>
      </c>
      <c r="I176" s="11">
        <f t="shared" si="5"/>
        <v>5.0506518240432641E-4</v>
      </c>
    </row>
    <row r="177" spans="1:9" ht="21" x14ac:dyDescent="0.25">
      <c r="A177" s="2" t="s">
        <v>118</v>
      </c>
      <c r="C177" s="1">
        <v>36152973781</v>
      </c>
      <c r="E177" s="11">
        <f t="shared" si="4"/>
        <v>9.367616050592208E-3</v>
      </c>
      <c r="G177" s="1">
        <v>36152973781</v>
      </c>
      <c r="I177" s="11">
        <f t="shared" si="5"/>
        <v>1.7500379528367803E-3</v>
      </c>
    </row>
    <row r="178" spans="1:9" ht="21" x14ac:dyDescent="0.25">
      <c r="A178" s="2" t="s">
        <v>109</v>
      </c>
      <c r="C178" s="1">
        <v>48203965069</v>
      </c>
      <c r="E178" s="11">
        <f t="shared" si="4"/>
        <v>1.2490154741291669E-2</v>
      </c>
      <c r="G178" s="1">
        <v>48203965069</v>
      </c>
      <c r="I178" s="11">
        <f t="shared" si="5"/>
        <v>2.3333839384549527E-3</v>
      </c>
    </row>
    <row r="179" spans="1:9" ht="21" x14ac:dyDescent="0.25">
      <c r="A179" s="2" t="s">
        <v>109</v>
      </c>
      <c r="C179" s="1">
        <v>65019385132</v>
      </c>
      <c r="E179" s="11">
        <f t="shared" si="4"/>
        <v>1.684720707767217E-2</v>
      </c>
      <c r="G179" s="1">
        <v>65019385132</v>
      </c>
      <c r="I179" s="11">
        <f t="shared" si="5"/>
        <v>3.1473591174099014E-3</v>
      </c>
    </row>
    <row r="180" spans="1:9" ht="21" x14ac:dyDescent="0.25">
      <c r="A180" s="2" t="s">
        <v>113</v>
      </c>
      <c r="C180" s="1">
        <v>50486301346</v>
      </c>
      <c r="E180" s="11">
        <f t="shared" si="4"/>
        <v>1.308153209439091E-2</v>
      </c>
      <c r="G180" s="1">
        <v>50486301346</v>
      </c>
      <c r="I180" s="11">
        <f t="shared" si="5"/>
        <v>2.4438637880540835E-3</v>
      </c>
    </row>
    <row r="181" spans="1:9" ht="21" x14ac:dyDescent="0.25">
      <c r="A181" s="2" t="s">
        <v>132</v>
      </c>
      <c r="C181" s="1">
        <v>11696296512</v>
      </c>
      <c r="E181" s="11">
        <f t="shared" si="4"/>
        <v>3.0306335407428889E-3</v>
      </c>
      <c r="G181" s="1">
        <v>11696296512</v>
      </c>
      <c r="I181" s="11">
        <f t="shared" si="5"/>
        <v>5.6617646248480408E-4</v>
      </c>
    </row>
    <row r="182" spans="1:9" ht="21" x14ac:dyDescent="0.25">
      <c r="A182" s="2" t="s">
        <v>119</v>
      </c>
      <c r="C182" s="1">
        <v>10293977471</v>
      </c>
      <c r="E182" s="11">
        <f t="shared" si="4"/>
        <v>2.6672779164974934E-3</v>
      </c>
      <c r="G182" s="1">
        <v>10293977471</v>
      </c>
      <c r="I182" s="11">
        <f t="shared" si="5"/>
        <v>4.9829514354817427E-4</v>
      </c>
    </row>
    <row r="183" spans="1:9" ht="21" x14ac:dyDescent="0.25">
      <c r="A183" s="2" t="s">
        <v>116</v>
      </c>
      <c r="C183" s="1">
        <v>90739726008</v>
      </c>
      <c r="E183" s="11">
        <f t="shared" si="4"/>
        <v>2.3511618129339079E-2</v>
      </c>
      <c r="G183" s="1">
        <v>90739726008</v>
      </c>
      <c r="I183" s="11">
        <f t="shared" si="5"/>
        <v>4.3923901061623336E-3</v>
      </c>
    </row>
    <row r="184" spans="1:9" ht="21" x14ac:dyDescent="0.25">
      <c r="A184" s="2" t="s">
        <v>113</v>
      </c>
      <c r="C184" s="1">
        <v>14757534232</v>
      </c>
      <c r="E184" s="11">
        <f t="shared" si="4"/>
        <v>3.8238324563911797E-3</v>
      </c>
      <c r="G184" s="1">
        <v>14757534232</v>
      </c>
      <c r="I184" s="11">
        <f t="shared" si="5"/>
        <v>7.1436018383253528E-4</v>
      </c>
    </row>
    <row r="185" spans="1:9" ht="21" x14ac:dyDescent="0.25">
      <c r="A185" s="2" t="s">
        <v>118</v>
      </c>
      <c r="C185" s="1">
        <v>75017213209</v>
      </c>
      <c r="E185" s="11">
        <f t="shared" si="4"/>
        <v>1.943774956893431E-2</v>
      </c>
      <c r="G185" s="1">
        <v>75017213209</v>
      </c>
      <c r="I185" s="11">
        <f t="shared" si="5"/>
        <v>3.6313187132836549E-3</v>
      </c>
    </row>
    <row r="186" spans="1:9" ht="21" x14ac:dyDescent="0.25">
      <c r="A186" s="2" t="s">
        <v>126</v>
      </c>
      <c r="C186" s="1">
        <v>28427564455</v>
      </c>
      <c r="E186" s="11">
        <f t="shared" si="4"/>
        <v>7.3658811770514511E-3</v>
      </c>
      <c r="G186" s="1">
        <v>28427564455</v>
      </c>
      <c r="I186" s="11">
        <f t="shared" si="5"/>
        <v>1.376078134106614E-3</v>
      </c>
    </row>
    <row r="187" spans="1:9" ht="21" x14ac:dyDescent="0.25">
      <c r="A187" s="2" t="s">
        <v>120</v>
      </c>
      <c r="C187" s="1">
        <v>17217260298</v>
      </c>
      <c r="E187" s="11">
        <f t="shared" si="4"/>
        <v>4.4611733710141176E-3</v>
      </c>
      <c r="G187" s="1">
        <v>17217260298</v>
      </c>
      <c r="I187" s="11">
        <f t="shared" si="5"/>
        <v>8.3342684748121613E-4</v>
      </c>
    </row>
    <row r="188" spans="1:9" ht="21" x14ac:dyDescent="0.25">
      <c r="A188" s="2" t="s">
        <v>119</v>
      </c>
      <c r="C188" s="1">
        <v>2404207359</v>
      </c>
      <c r="E188" s="11">
        <f t="shared" si="4"/>
        <v>6.2295543325280908E-4</v>
      </c>
      <c r="G188" s="1">
        <v>2404207359</v>
      </c>
      <c r="I188" s="11">
        <f t="shared" si="5"/>
        <v>1.1637919885170517E-4</v>
      </c>
    </row>
    <row r="189" spans="1:9" ht="21" x14ac:dyDescent="0.25">
      <c r="A189" s="2" t="s">
        <v>113</v>
      </c>
      <c r="C189" s="1">
        <v>4315068490</v>
      </c>
      <c r="E189" s="11">
        <f t="shared" si="4"/>
        <v>1.1180796658993566E-3</v>
      </c>
      <c r="G189" s="1">
        <v>4315068490</v>
      </c>
      <c r="I189" s="11">
        <f t="shared" si="5"/>
        <v>2.0887724678844439E-4</v>
      </c>
    </row>
    <row r="190" spans="1:9" ht="21.75" thickBot="1" x14ac:dyDescent="0.3">
      <c r="A190" s="2" t="s">
        <v>129</v>
      </c>
      <c r="C190" s="1">
        <v>631988656</v>
      </c>
      <c r="E190" s="11">
        <f t="shared" si="4"/>
        <v>1.6375491304256528E-4</v>
      </c>
      <c r="G190" s="1">
        <v>631988656</v>
      </c>
      <c r="I190" s="11">
        <f t="shared" si="5"/>
        <v>3.059234187655021E-5</v>
      </c>
    </row>
    <row r="191" spans="1:9" ht="21.75" thickBot="1" x14ac:dyDescent="0.3">
      <c r="A191" s="2" t="s">
        <v>24</v>
      </c>
      <c r="C191" s="7">
        <f>SUM(C8:C190)</f>
        <v>3859356914902</v>
      </c>
      <c r="D191" s="2"/>
      <c r="E191" s="12">
        <f>SUM(E8:E190)</f>
        <v>1.0000000000000004</v>
      </c>
      <c r="F191" s="2"/>
      <c r="G191" s="7">
        <f>SUM(G8:G190)</f>
        <v>20658394135051</v>
      </c>
      <c r="H191" s="2"/>
      <c r="I191" s="12">
        <f>SUM(I8:I190)</f>
        <v>1</v>
      </c>
    </row>
    <row r="192" spans="1:9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5"/>
  <sheetViews>
    <sheetView rightToLeft="1" topLeftCell="A28" workbookViewId="0">
      <selection activeCell="I67" sqref="I67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  <c r="J3" s="22" t="s">
        <v>133</v>
      </c>
      <c r="K3" s="22" t="s">
        <v>133</v>
      </c>
      <c r="L3" s="22" t="s">
        <v>133</v>
      </c>
      <c r="M3" s="22" t="s">
        <v>133</v>
      </c>
    </row>
    <row r="4" spans="1:13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7" thickBot="1" x14ac:dyDescent="0.3">
      <c r="A6" s="21" t="s">
        <v>134</v>
      </c>
      <c r="B6" s="21" t="s">
        <v>134</v>
      </c>
      <c r="C6" s="21" t="s">
        <v>135</v>
      </c>
      <c r="D6" s="21" t="s">
        <v>135</v>
      </c>
      <c r="E6" s="21" t="s">
        <v>135</v>
      </c>
      <c r="F6" s="21" t="s">
        <v>135</v>
      </c>
      <c r="G6" s="21" t="s">
        <v>135</v>
      </c>
      <c r="I6" s="21" t="s">
        <v>136</v>
      </c>
      <c r="J6" s="21" t="s">
        <v>136</v>
      </c>
      <c r="K6" s="21" t="s">
        <v>136</v>
      </c>
      <c r="L6" s="21" t="s">
        <v>136</v>
      </c>
      <c r="M6" s="21" t="s">
        <v>136</v>
      </c>
    </row>
    <row r="7" spans="1:13" ht="27" thickBot="1" x14ac:dyDescent="0.3">
      <c r="A7" s="21" t="s">
        <v>137</v>
      </c>
      <c r="C7" s="21" t="s">
        <v>138</v>
      </c>
      <c r="E7" s="21" t="s">
        <v>139</v>
      </c>
      <c r="G7" s="21" t="s">
        <v>140</v>
      </c>
      <c r="I7" s="21" t="s">
        <v>138</v>
      </c>
      <c r="K7" s="21" t="s">
        <v>139</v>
      </c>
      <c r="M7" s="21" t="s">
        <v>140</v>
      </c>
    </row>
    <row r="8" spans="1:13" ht="21" x14ac:dyDescent="0.25">
      <c r="A8" s="2" t="s">
        <v>48</v>
      </c>
      <c r="C8" s="1">
        <v>1453030025</v>
      </c>
      <c r="E8" s="1">
        <v>0</v>
      </c>
      <c r="G8" s="1">
        <v>1453030025</v>
      </c>
      <c r="I8" s="1">
        <v>9050833948</v>
      </c>
      <c r="K8" s="1">
        <v>0</v>
      </c>
      <c r="M8" s="1">
        <v>9050833948</v>
      </c>
    </row>
    <row r="9" spans="1:13" ht="21" x14ac:dyDescent="0.25">
      <c r="A9" s="2" t="s">
        <v>141</v>
      </c>
      <c r="C9" s="1">
        <v>0</v>
      </c>
      <c r="E9" s="1">
        <v>0</v>
      </c>
      <c r="G9" s="1">
        <v>0</v>
      </c>
      <c r="I9" s="1">
        <v>11674737558</v>
      </c>
      <c r="K9" s="1">
        <v>0</v>
      </c>
      <c r="M9" s="1">
        <v>11674737558</v>
      </c>
    </row>
    <row r="10" spans="1:13" ht="21" x14ac:dyDescent="0.25">
      <c r="A10" s="2" t="s">
        <v>88</v>
      </c>
      <c r="C10" s="1">
        <v>8243302157</v>
      </c>
      <c r="E10" s="1">
        <v>0</v>
      </c>
      <c r="G10" s="1">
        <v>8243302157</v>
      </c>
      <c r="I10" s="1">
        <v>8243302157</v>
      </c>
      <c r="K10" s="1">
        <v>0</v>
      </c>
      <c r="M10" s="1">
        <v>8243302157</v>
      </c>
    </row>
    <row r="11" spans="1:13" ht="21" x14ac:dyDescent="0.25">
      <c r="A11" s="2" t="s">
        <v>90</v>
      </c>
      <c r="C11" s="1">
        <v>54858877531</v>
      </c>
      <c r="E11" s="1">
        <v>0</v>
      </c>
      <c r="G11" s="1">
        <v>54858877531</v>
      </c>
      <c r="I11" s="1">
        <v>54858877531</v>
      </c>
      <c r="K11" s="1">
        <v>0</v>
      </c>
      <c r="M11" s="1">
        <v>54858877531</v>
      </c>
    </row>
    <row r="12" spans="1:13" ht="21" x14ac:dyDescent="0.25">
      <c r="A12" s="2" t="s">
        <v>89</v>
      </c>
      <c r="C12" s="1">
        <v>324196669126</v>
      </c>
      <c r="E12" s="1">
        <v>0</v>
      </c>
      <c r="G12" s="1">
        <v>324196669126</v>
      </c>
      <c r="I12" s="1">
        <v>324196669126</v>
      </c>
      <c r="K12" s="1">
        <v>0</v>
      </c>
      <c r="M12" s="1">
        <v>324196669126</v>
      </c>
    </row>
    <row r="13" spans="1:13" ht="21" x14ac:dyDescent="0.25">
      <c r="A13" s="2" t="s">
        <v>91</v>
      </c>
      <c r="C13" s="1">
        <v>282786885240</v>
      </c>
      <c r="E13" s="1">
        <v>0</v>
      </c>
      <c r="G13" s="1">
        <v>282786885240</v>
      </c>
      <c r="I13" s="1">
        <v>612859869736</v>
      </c>
      <c r="K13" s="1">
        <v>0</v>
      </c>
      <c r="M13" s="1">
        <v>612859869736</v>
      </c>
    </row>
    <row r="14" spans="1:13" ht="21" x14ac:dyDescent="0.25">
      <c r="A14" s="2" t="s">
        <v>84</v>
      </c>
      <c r="C14" s="1">
        <v>156773270039</v>
      </c>
      <c r="E14" s="1">
        <v>0</v>
      </c>
      <c r="G14" s="1">
        <v>156773270039</v>
      </c>
      <c r="I14" s="1">
        <v>336546814423</v>
      </c>
      <c r="K14" s="1">
        <v>0</v>
      </c>
      <c r="M14" s="1">
        <v>336546814423</v>
      </c>
    </row>
    <row r="15" spans="1:13" ht="21" x14ac:dyDescent="0.25">
      <c r="A15" s="2" t="s">
        <v>83</v>
      </c>
      <c r="C15" s="1">
        <v>4974359208</v>
      </c>
      <c r="E15" s="1">
        <v>0</v>
      </c>
      <c r="G15" s="1">
        <v>4974359208</v>
      </c>
      <c r="I15" s="1">
        <v>11768459485</v>
      </c>
      <c r="K15" s="1">
        <v>0</v>
      </c>
      <c r="M15" s="1">
        <v>11768459485</v>
      </c>
    </row>
    <row r="16" spans="1:13" ht="21" x14ac:dyDescent="0.25">
      <c r="A16" s="2" t="s">
        <v>92</v>
      </c>
      <c r="C16" s="1">
        <v>94262295060</v>
      </c>
      <c r="E16" s="1">
        <v>0</v>
      </c>
      <c r="G16" s="1">
        <v>94262295060</v>
      </c>
      <c r="I16" s="1">
        <v>301957856065</v>
      </c>
      <c r="K16" s="1">
        <v>0</v>
      </c>
      <c r="M16" s="1">
        <v>301957856065</v>
      </c>
    </row>
    <row r="17" spans="1:13" ht="21" x14ac:dyDescent="0.25">
      <c r="A17" s="2" t="s">
        <v>71</v>
      </c>
      <c r="C17" s="1">
        <v>46500328767</v>
      </c>
      <c r="E17" s="1">
        <v>0</v>
      </c>
      <c r="G17" s="1">
        <v>46500328767</v>
      </c>
      <c r="I17" s="1">
        <v>260782611869</v>
      </c>
      <c r="K17" s="1">
        <v>0</v>
      </c>
      <c r="M17" s="1">
        <v>260782611869</v>
      </c>
    </row>
    <row r="18" spans="1:13" ht="21" x14ac:dyDescent="0.25">
      <c r="A18" s="2" t="s">
        <v>63</v>
      </c>
      <c r="C18" s="1">
        <v>46537493103</v>
      </c>
      <c r="E18" s="1">
        <v>0</v>
      </c>
      <c r="G18" s="1">
        <v>46537493103</v>
      </c>
      <c r="I18" s="1">
        <v>266030852937</v>
      </c>
      <c r="K18" s="1">
        <v>0</v>
      </c>
      <c r="M18" s="1">
        <v>266030852937</v>
      </c>
    </row>
    <row r="19" spans="1:13" ht="21" x14ac:dyDescent="0.25">
      <c r="A19" s="2" t="s">
        <v>85</v>
      </c>
      <c r="C19" s="1">
        <v>37826921006</v>
      </c>
      <c r="E19" s="1">
        <v>0</v>
      </c>
      <c r="G19" s="1">
        <v>37826921006</v>
      </c>
      <c r="I19" s="1">
        <v>230684409717</v>
      </c>
      <c r="K19" s="1">
        <v>0</v>
      </c>
      <c r="M19" s="1">
        <v>230684409717</v>
      </c>
    </row>
    <row r="20" spans="1:13" ht="21" x14ac:dyDescent="0.25">
      <c r="A20" s="2" t="s">
        <v>82</v>
      </c>
      <c r="C20" s="1">
        <v>273047701192</v>
      </c>
      <c r="E20" s="1">
        <v>0</v>
      </c>
      <c r="G20" s="1">
        <v>273047701192</v>
      </c>
      <c r="I20" s="1">
        <v>1757091856714</v>
      </c>
      <c r="K20" s="1">
        <v>0</v>
      </c>
      <c r="M20" s="1">
        <v>1757091856714</v>
      </c>
    </row>
    <row r="21" spans="1:13" ht="21" x14ac:dyDescent="0.25">
      <c r="A21" s="2" t="s">
        <v>80</v>
      </c>
      <c r="C21" s="1">
        <v>109878341541</v>
      </c>
      <c r="E21" s="1">
        <v>0</v>
      </c>
      <c r="G21" s="1">
        <v>109878341541</v>
      </c>
      <c r="I21" s="1">
        <v>699770219731</v>
      </c>
      <c r="K21" s="1">
        <v>0</v>
      </c>
      <c r="M21" s="1">
        <v>699770219731</v>
      </c>
    </row>
    <row r="22" spans="1:13" ht="21" x14ac:dyDescent="0.25">
      <c r="A22" s="2" t="s">
        <v>81</v>
      </c>
      <c r="C22" s="1">
        <v>27248874024</v>
      </c>
      <c r="E22" s="1">
        <v>0</v>
      </c>
      <c r="G22" s="1">
        <v>27248874024</v>
      </c>
      <c r="I22" s="1">
        <v>173536913559</v>
      </c>
      <c r="K22" s="1">
        <v>0</v>
      </c>
      <c r="M22" s="1">
        <v>173536913559</v>
      </c>
    </row>
    <row r="23" spans="1:13" ht="21" x14ac:dyDescent="0.25">
      <c r="A23" s="2" t="s">
        <v>79</v>
      </c>
      <c r="C23" s="1">
        <v>144317242032</v>
      </c>
      <c r="E23" s="1">
        <v>0</v>
      </c>
      <c r="G23" s="1">
        <v>144317242032</v>
      </c>
      <c r="I23" s="1">
        <v>901462524010</v>
      </c>
      <c r="K23" s="1">
        <v>0</v>
      </c>
      <c r="M23" s="1">
        <v>901462524010</v>
      </c>
    </row>
    <row r="24" spans="1:13" ht="21" x14ac:dyDescent="0.25">
      <c r="A24" s="2" t="s">
        <v>78</v>
      </c>
      <c r="C24" s="1">
        <v>41678076099</v>
      </c>
      <c r="E24" s="1">
        <v>0</v>
      </c>
      <c r="G24" s="1">
        <v>41678076099</v>
      </c>
      <c r="I24" s="1">
        <v>242690917250</v>
      </c>
      <c r="K24" s="1">
        <v>0</v>
      </c>
      <c r="M24" s="1">
        <v>242690917250</v>
      </c>
    </row>
    <row r="25" spans="1:13" ht="21" x14ac:dyDescent="0.25">
      <c r="A25" s="2" t="s">
        <v>87</v>
      </c>
      <c r="C25" s="1">
        <v>16766865145</v>
      </c>
      <c r="E25" s="1">
        <v>0</v>
      </c>
      <c r="G25" s="1">
        <v>16766865145</v>
      </c>
      <c r="I25" s="1">
        <v>102547444055</v>
      </c>
      <c r="K25" s="1">
        <v>0</v>
      </c>
      <c r="M25" s="1">
        <v>102547444055</v>
      </c>
    </row>
    <row r="26" spans="1:13" ht="21" x14ac:dyDescent="0.25">
      <c r="A26" s="2" t="s">
        <v>70</v>
      </c>
      <c r="C26" s="1">
        <v>47667965220</v>
      </c>
      <c r="E26" s="1">
        <v>0</v>
      </c>
      <c r="G26" s="1">
        <v>47667965220</v>
      </c>
      <c r="I26" s="1">
        <v>288497083804</v>
      </c>
      <c r="K26" s="1">
        <v>0</v>
      </c>
      <c r="M26" s="1">
        <v>288497083804</v>
      </c>
    </row>
    <row r="27" spans="1:13" ht="21" x14ac:dyDescent="0.25">
      <c r="A27" s="2" t="s">
        <v>62</v>
      </c>
      <c r="C27" s="1">
        <v>18562136371</v>
      </c>
      <c r="E27" s="1">
        <v>0</v>
      </c>
      <c r="G27" s="1">
        <v>18562136371</v>
      </c>
      <c r="I27" s="1">
        <v>115731980885</v>
      </c>
      <c r="K27" s="1">
        <v>0</v>
      </c>
      <c r="M27" s="1">
        <v>115731980885</v>
      </c>
    </row>
    <row r="28" spans="1:13" ht="21" x14ac:dyDescent="0.25">
      <c r="A28" s="2" t="s">
        <v>76</v>
      </c>
      <c r="C28" s="1">
        <v>76367929224</v>
      </c>
      <c r="E28" s="1">
        <v>0</v>
      </c>
      <c r="G28" s="1">
        <v>76367929224</v>
      </c>
      <c r="I28" s="1">
        <v>481067302888</v>
      </c>
      <c r="K28" s="1">
        <v>0</v>
      </c>
      <c r="M28" s="1">
        <v>481067302888</v>
      </c>
    </row>
    <row r="29" spans="1:13" ht="21" x14ac:dyDescent="0.25">
      <c r="A29" s="2" t="s">
        <v>77</v>
      </c>
      <c r="C29" s="1">
        <v>53705000001</v>
      </c>
      <c r="E29" s="1">
        <v>0</v>
      </c>
      <c r="G29" s="1">
        <v>53705000001</v>
      </c>
      <c r="I29" s="1">
        <v>347362657310</v>
      </c>
      <c r="K29" s="1">
        <v>0</v>
      </c>
      <c r="M29" s="1">
        <v>347362657310</v>
      </c>
    </row>
    <row r="30" spans="1:13" ht="21" x14ac:dyDescent="0.25">
      <c r="A30" s="2" t="s">
        <v>86</v>
      </c>
      <c r="C30" s="1">
        <v>8566633562</v>
      </c>
      <c r="E30" s="1">
        <v>0</v>
      </c>
      <c r="G30" s="1">
        <v>8566633562</v>
      </c>
      <c r="I30" s="1">
        <v>52084295451</v>
      </c>
      <c r="K30" s="1">
        <v>0</v>
      </c>
      <c r="M30" s="1">
        <v>52084295451</v>
      </c>
    </row>
    <row r="31" spans="1:13" ht="21" x14ac:dyDescent="0.25">
      <c r="A31" s="2" t="s">
        <v>47</v>
      </c>
      <c r="C31" s="1">
        <v>28282816438</v>
      </c>
      <c r="E31" s="1">
        <v>0</v>
      </c>
      <c r="G31" s="1">
        <v>28282816438</v>
      </c>
      <c r="I31" s="1">
        <v>166730527732</v>
      </c>
      <c r="K31" s="1">
        <v>0</v>
      </c>
      <c r="M31" s="1">
        <v>166730527732</v>
      </c>
    </row>
    <row r="32" spans="1:13" ht="21" x14ac:dyDescent="0.25">
      <c r="A32" s="2" t="s">
        <v>75</v>
      </c>
      <c r="C32" s="1">
        <v>18735957011</v>
      </c>
      <c r="E32" s="1">
        <v>0</v>
      </c>
      <c r="G32" s="1">
        <v>18735957011</v>
      </c>
      <c r="I32" s="1">
        <v>115832209351</v>
      </c>
      <c r="K32" s="1">
        <v>0</v>
      </c>
      <c r="M32" s="1">
        <v>115832209351</v>
      </c>
    </row>
    <row r="33" spans="1:13" ht="21" x14ac:dyDescent="0.25">
      <c r="A33" s="2" t="s">
        <v>66</v>
      </c>
      <c r="C33" s="1">
        <v>77665285516</v>
      </c>
      <c r="E33" s="1">
        <v>0</v>
      </c>
      <c r="G33" s="1">
        <v>77665285516</v>
      </c>
      <c r="I33" s="1">
        <v>458280484428</v>
      </c>
      <c r="K33" s="1">
        <v>0</v>
      </c>
      <c r="M33" s="1">
        <v>458280484428</v>
      </c>
    </row>
    <row r="34" spans="1:13" ht="21" x14ac:dyDescent="0.25">
      <c r="A34" s="2" t="s">
        <v>61</v>
      </c>
      <c r="C34" s="1">
        <v>55393289211</v>
      </c>
      <c r="E34" s="1">
        <v>0</v>
      </c>
      <c r="G34" s="1">
        <v>55393289211</v>
      </c>
      <c r="I34" s="1">
        <v>347660690312</v>
      </c>
      <c r="K34" s="1">
        <v>0</v>
      </c>
      <c r="M34" s="1">
        <v>347660690312</v>
      </c>
    </row>
    <row r="35" spans="1:13" ht="21" x14ac:dyDescent="0.25">
      <c r="A35" s="2" t="s">
        <v>69</v>
      </c>
      <c r="C35" s="1">
        <v>19001348983</v>
      </c>
      <c r="E35" s="1">
        <v>0</v>
      </c>
      <c r="G35" s="1">
        <v>19001348983</v>
      </c>
      <c r="I35" s="1">
        <v>115656870509</v>
      </c>
      <c r="K35" s="1">
        <v>0</v>
      </c>
      <c r="M35" s="1">
        <v>115656870509</v>
      </c>
    </row>
    <row r="36" spans="1:13" ht="21" x14ac:dyDescent="0.25">
      <c r="A36" s="2" t="s">
        <v>74</v>
      </c>
      <c r="C36" s="1">
        <v>173584273379</v>
      </c>
      <c r="E36" s="1">
        <v>0</v>
      </c>
      <c r="G36" s="1">
        <v>173584273379</v>
      </c>
      <c r="I36" s="1">
        <v>243658990340</v>
      </c>
      <c r="K36" s="1">
        <v>0</v>
      </c>
      <c r="M36" s="1">
        <v>243658990340</v>
      </c>
    </row>
    <row r="37" spans="1:13" ht="21" x14ac:dyDescent="0.25">
      <c r="A37" s="2" t="s">
        <v>65</v>
      </c>
      <c r="C37" s="1">
        <v>38837112932</v>
      </c>
      <c r="E37" s="1">
        <v>0</v>
      </c>
      <c r="G37" s="1">
        <v>38837112932</v>
      </c>
      <c r="I37" s="1">
        <v>231257201204</v>
      </c>
      <c r="K37" s="1">
        <v>0</v>
      </c>
      <c r="M37" s="1">
        <v>231257201204</v>
      </c>
    </row>
    <row r="38" spans="1:13" ht="21" x14ac:dyDescent="0.25">
      <c r="A38" s="2" t="s">
        <v>73</v>
      </c>
      <c r="C38" s="1">
        <v>2644821338</v>
      </c>
      <c r="E38" s="1">
        <v>0</v>
      </c>
      <c r="G38" s="1">
        <v>2644821338</v>
      </c>
      <c r="I38" s="1">
        <v>16111452202</v>
      </c>
      <c r="K38" s="1">
        <v>0</v>
      </c>
      <c r="M38" s="1">
        <v>16111452202</v>
      </c>
    </row>
    <row r="39" spans="1:13" ht="21" x14ac:dyDescent="0.25">
      <c r="A39" s="2" t="s">
        <v>72</v>
      </c>
      <c r="C39" s="1">
        <v>2214982411</v>
      </c>
      <c r="E39" s="1">
        <v>0</v>
      </c>
      <c r="G39" s="1">
        <v>2214982411</v>
      </c>
      <c r="I39" s="1">
        <v>13483840171</v>
      </c>
      <c r="K39" s="1">
        <v>0</v>
      </c>
      <c r="M39" s="1">
        <v>13483840171</v>
      </c>
    </row>
    <row r="40" spans="1:13" ht="21" x14ac:dyDescent="0.25">
      <c r="A40" s="2" t="s">
        <v>142</v>
      </c>
      <c r="C40" s="1">
        <v>0</v>
      </c>
      <c r="E40" s="1">
        <v>0</v>
      </c>
      <c r="G40" s="1">
        <v>0</v>
      </c>
      <c r="I40" s="1">
        <v>388579325214</v>
      </c>
      <c r="K40" s="1">
        <v>0</v>
      </c>
      <c r="M40" s="1">
        <v>388579325214</v>
      </c>
    </row>
    <row r="41" spans="1:13" ht="21" x14ac:dyDescent="0.25">
      <c r="A41" s="2" t="s">
        <v>67</v>
      </c>
      <c r="C41" s="1">
        <v>15086065573</v>
      </c>
      <c r="E41" s="1">
        <v>0</v>
      </c>
      <c r="G41" s="1">
        <v>15086065573</v>
      </c>
      <c r="I41" s="1">
        <v>90491954601</v>
      </c>
      <c r="K41" s="1">
        <v>0</v>
      </c>
      <c r="M41" s="1">
        <v>90491954601</v>
      </c>
    </row>
    <row r="42" spans="1:13" ht="21" x14ac:dyDescent="0.25">
      <c r="A42" s="2" t="s">
        <v>143</v>
      </c>
      <c r="C42" s="1">
        <v>0</v>
      </c>
      <c r="E42" s="1">
        <v>0</v>
      </c>
      <c r="G42" s="1">
        <v>0</v>
      </c>
      <c r="I42" s="1">
        <v>1465995850</v>
      </c>
      <c r="K42" s="1">
        <v>0</v>
      </c>
      <c r="M42" s="1">
        <v>1465995850</v>
      </c>
    </row>
    <row r="43" spans="1:13" ht="21" x14ac:dyDescent="0.25">
      <c r="A43" s="2" t="s">
        <v>64</v>
      </c>
      <c r="C43" s="1">
        <v>14835245901</v>
      </c>
      <c r="E43" s="1">
        <v>0</v>
      </c>
      <c r="G43" s="1">
        <v>14835245901</v>
      </c>
      <c r="I43" s="1">
        <v>90493424607</v>
      </c>
      <c r="K43" s="1">
        <v>0</v>
      </c>
      <c r="M43" s="1">
        <v>90493424607</v>
      </c>
    </row>
    <row r="44" spans="1:13" ht="21.75" thickBot="1" x14ac:dyDescent="0.3">
      <c r="A44" s="2" t="s">
        <v>60</v>
      </c>
      <c r="C44" s="1">
        <v>35493693648</v>
      </c>
      <c r="E44" s="1">
        <v>0</v>
      </c>
      <c r="G44" s="1">
        <v>35493693648</v>
      </c>
      <c r="I44" s="1">
        <v>226761808848</v>
      </c>
      <c r="K44" s="1">
        <v>0</v>
      </c>
      <c r="M44" s="1">
        <v>226761808848</v>
      </c>
    </row>
    <row r="45" spans="1:13" ht="21.75" thickBot="1" x14ac:dyDescent="0.3">
      <c r="A45" s="2" t="s">
        <v>24</v>
      </c>
      <c r="C45" s="7">
        <f>SUM(C8:C44)</f>
        <v>2357995088014</v>
      </c>
      <c r="D45" s="2"/>
      <c r="E45" s="7">
        <f>SUM(E8:E44)</f>
        <v>0</v>
      </c>
      <c r="F45" s="2"/>
      <c r="G45" s="7">
        <f>SUM(G8:G44)</f>
        <v>2357995088014</v>
      </c>
      <c r="H45" s="2"/>
      <c r="I45" s="7">
        <f>SUM(I8:I44)</f>
        <v>10096963265578</v>
      </c>
      <c r="J45" s="2"/>
      <c r="K45" s="7">
        <f>SUM(K8:K44)</f>
        <v>0</v>
      </c>
      <c r="L45" s="2"/>
      <c r="M45" s="7">
        <f>SUM(M8:M44)</f>
        <v>10096963265578</v>
      </c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362E-DE82-4257-8D33-7AE36000E439}">
  <dimension ref="A2:M191"/>
  <sheetViews>
    <sheetView rightToLeft="1" topLeftCell="A181" workbookViewId="0">
      <selection activeCell="I67" sqref="I67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  <c r="J3" s="22" t="s">
        <v>133</v>
      </c>
      <c r="K3" s="22" t="s">
        <v>133</v>
      </c>
      <c r="L3" s="22" t="s">
        <v>133</v>
      </c>
      <c r="M3" s="22" t="s">
        <v>133</v>
      </c>
    </row>
    <row r="4" spans="1:13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7" thickBot="1" x14ac:dyDescent="0.3">
      <c r="A6" s="21" t="s">
        <v>134</v>
      </c>
      <c r="B6" s="21" t="s">
        <v>134</v>
      </c>
      <c r="C6" s="21" t="s">
        <v>135</v>
      </c>
      <c r="D6" s="21" t="s">
        <v>135</v>
      </c>
      <c r="E6" s="21" t="s">
        <v>135</v>
      </c>
      <c r="F6" s="21" t="s">
        <v>135</v>
      </c>
      <c r="G6" s="21" t="s">
        <v>135</v>
      </c>
      <c r="I6" s="21" t="s">
        <v>136</v>
      </c>
      <c r="J6" s="21" t="s">
        <v>136</v>
      </c>
      <c r="K6" s="21" t="s">
        <v>136</v>
      </c>
      <c r="L6" s="21" t="s">
        <v>136</v>
      </c>
      <c r="M6" s="21" t="s">
        <v>136</v>
      </c>
    </row>
    <row r="7" spans="1:13" ht="27" thickBot="1" x14ac:dyDescent="0.3">
      <c r="A7" s="6" t="s">
        <v>137</v>
      </c>
      <c r="C7" s="6" t="s">
        <v>138</v>
      </c>
      <c r="E7" s="6" t="s">
        <v>139</v>
      </c>
      <c r="G7" s="6" t="s">
        <v>140</v>
      </c>
      <c r="I7" s="6" t="s">
        <v>138</v>
      </c>
      <c r="K7" s="6" t="s">
        <v>139</v>
      </c>
      <c r="M7" s="6" t="s">
        <v>140</v>
      </c>
    </row>
    <row r="8" spans="1:13" ht="21" x14ac:dyDescent="0.25">
      <c r="A8" s="2" t="s">
        <v>109</v>
      </c>
      <c r="C8" s="1">
        <v>6721</v>
      </c>
      <c r="E8" s="16">
        <v>0</v>
      </c>
      <c r="G8" s="1">
        <f>+C8-E8</f>
        <v>6721</v>
      </c>
      <c r="I8" s="1">
        <v>88522</v>
      </c>
      <c r="K8" s="1">
        <v>0</v>
      </c>
      <c r="M8" s="1">
        <v>88522</v>
      </c>
    </row>
    <row r="9" spans="1:13" ht="21" x14ac:dyDescent="0.25">
      <c r="A9" s="2" t="s">
        <v>110</v>
      </c>
      <c r="C9" s="1">
        <v>1255121214</v>
      </c>
      <c r="E9" s="16">
        <v>0</v>
      </c>
      <c r="G9" s="1">
        <f t="shared" ref="G9:G72" si="0">+C9-E9</f>
        <v>1255121214</v>
      </c>
      <c r="I9" s="1">
        <v>11608921507</v>
      </c>
      <c r="K9" s="1">
        <v>0</v>
      </c>
      <c r="M9" s="1">
        <v>11608921507</v>
      </c>
    </row>
    <row r="10" spans="1:13" ht="21" x14ac:dyDescent="0.25">
      <c r="A10" s="2" t="s">
        <v>112</v>
      </c>
      <c r="C10" s="1">
        <v>10821</v>
      </c>
      <c r="E10" s="16">
        <v>0</v>
      </c>
      <c r="G10" s="1">
        <f t="shared" si="0"/>
        <v>10821</v>
      </c>
      <c r="I10" s="1">
        <v>75183</v>
      </c>
      <c r="K10" s="1">
        <v>0</v>
      </c>
      <c r="M10" s="1">
        <v>75183</v>
      </c>
    </row>
    <row r="11" spans="1:13" ht="21" x14ac:dyDescent="0.25">
      <c r="A11" s="2" t="s">
        <v>113</v>
      </c>
      <c r="C11" s="1">
        <v>11181</v>
      </c>
      <c r="E11" s="16">
        <v>0</v>
      </c>
      <c r="G11" s="1">
        <f t="shared" si="0"/>
        <v>11181</v>
      </c>
      <c r="I11" s="1">
        <v>98768</v>
      </c>
      <c r="K11" s="1">
        <v>0</v>
      </c>
      <c r="M11" s="1">
        <v>98768</v>
      </c>
    </row>
    <row r="12" spans="1:13" ht="21" x14ac:dyDescent="0.25">
      <c r="A12" s="2" t="s">
        <v>144</v>
      </c>
      <c r="C12" s="1">
        <v>0</v>
      </c>
      <c r="E12" s="16">
        <v>0</v>
      </c>
      <c r="G12" s="1">
        <f t="shared" si="0"/>
        <v>0</v>
      </c>
      <c r="I12" s="1">
        <v>6066381</v>
      </c>
      <c r="K12" s="1">
        <v>0</v>
      </c>
      <c r="M12" s="1">
        <v>6066381</v>
      </c>
    </row>
    <row r="13" spans="1:13" ht="21" x14ac:dyDescent="0.25">
      <c r="A13" s="2" t="s">
        <v>145</v>
      </c>
      <c r="C13" s="1">
        <v>0</v>
      </c>
      <c r="E13" s="16">
        <v>0</v>
      </c>
      <c r="G13" s="1">
        <f t="shared" si="0"/>
        <v>0</v>
      </c>
      <c r="I13" s="1">
        <v>13204</v>
      </c>
      <c r="K13" s="1">
        <v>0</v>
      </c>
      <c r="M13" s="1">
        <v>13204</v>
      </c>
    </row>
    <row r="14" spans="1:13" ht="21" x14ac:dyDescent="0.25">
      <c r="A14" s="2" t="s">
        <v>114</v>
      </c>
      <c r="C14" s="1">
        <v>41336</v>
      </c>
      <c r="E14" s="16">
        <v>0</v>
      </c>
      <c r="G14" s="1">
        <f t="shared" si="0"/>
        <v>41336</v>
      </c>
      <c r="I14" s="1">
        <v>127292</v>
      </c>
      <c r="K14" s="1">
        <v>0</v>
      </c>
      <c r="M14" s="1">
        <v>127292</v>
      </c>
    </row>
    <row r="15" spans="1:13" ht="21" x14ac:dyDescent="0.25">
      <c r="A15" s="2" t="s">
        <v>109</v>
      </c>
      <c r="C15" s="1">
        <v>0</v>
      </c>
      <c r="E15" s="16">
        <v>0</v>
      </c>
      <c r="G15" s="1">
        <f t="shared" si="0"/>
        <v>0</v>
      </c>
      <c r="I15" s="1">
        <v>19178088</v>
      </c>
      <c r="K15" s="1">
        <v>0</v>
      </c>
      <c r="M15" s="1">
        <v>19178088</v>
      </c>
    </row>
    <row r="16" spans="1:13" ht="21" x14ac:dyDescent="0.25">
      <c r="A16" s="2" t="s">
        <v>144</v>
      </c>
      <c r="C16" s="1">
        <v>0</v>
      </c>
      <c r="E16" s="16">
        <v>0</v>
      </c>
      <c r="G16" s="1">
        <f t="shared" si="0"/>
        <v>0</v>
      </c>
      <c r="I16" s="1">
        <v>35829561</v>
      </c>
      <c r="K16" s="1">
        <v>0</v>
      </c>
      <c r="M16" s="1">
        <v>35829561</v>
      </c>
    </row>
    <row r="17" spans="1:13" ht="21" x14ac:dyDescent="0.25">
      <c r="A17" s="2" t="s">
        <v>144</v>
      </c>
      <c r="C17" s="1">
        <v>0</v>
      </c>
      <c r="E17" s="16">
        <v>0</v>
      </c>
      <c r="G17" s="1">
        <f t="shared" si="0"/>
        <v>0</v>
      </c>
      <c r="I17" s="1">
        <v>130679951</v>
      </c>
      <c r="K17" s="1">
        <v>0</v>
      </c>
      <c r="M17" s="1">
        <v>130679951</v>
      </c>
    </row>
    <row r="18" spans="1:13" ht="21" x14ac:dyDescent="0.25">
      <c r="A18" s="2" t="s">
        <v>144</v>
      </c>
      <c r="C18" s="1">
        <v>0</v>
      </c>
      <c r="E18" s="16">
        <v>0</v>
      </c>
      <c r="G18" s="1">
        <f t="shared" si="0"/>
        <v>0</v>
      </c>
      <c r="I18" s="1">
        <v>224456086</v>
      </c>
      <c r="K18" s="1">
        <v>0</v>
      </c>
      <c r="M18" s="1">
        <v>224456086</v>
      </c>
    </row>
    <row r="19" spans="1:13" ht="21" x14ac:dyDescent="0.25">
      <c r="A19" s="2" t="s">
        <v>144</v>
      </c>
      <c r="C19" s="1">
        <v>0</v>
      </c>
      <c r="E19" s="16">
        <v>0</v>
      </c>
      <c r="G19" s="1">
        <f t="shared" si="0"/>
        <v>0</v>
      </c>
      <c r="I19" s="1">
        <v>408216868</v>
      </c>
      <c r="K19" s="1">
        <v>0</v>
      </c>
      <c r="M19" s="1">
        <v>408216868</v>
      </c>
    </row>
    <row r="20" spans="1:13" ht="21" x14ac:dyDescent="0.25">
      <c r="A20" s="2" t="s">
        <v>144</v>
      </c>
      <c r="C20" s="1">
        <v>0</v>
      </c>
      <c r="E20" s="16">
        <v>0</v>
      </c>
      <c r="G20" s="1">
        <f t="shared" si="0"/>
        <v>0</v>
      </c>
      <c r="I20" s="1">
        <v>995265585</v>
      </c>
      <c r="K20" s="1">
        <v>0</v>
      </c>
      <c r="M20" s="1">
        <v>995265585</v>
      </c>
    </row>
    <row r="21" spans="1:13" ht="21" x14ac:dyDescent="0.25">
      <c r="A21" s="2" t="s">
        <v>144</v>
      </c>
      <c r="C21" s="1">
        <v>0</v>
      </c>
      <c r="E21" s="16">
        <v>0</v>
      </c>
      <c r="G21" s="1">
        <f t="shared" si="0"/>
        <v>0</v>
      </c>
      <c r="I21" s="1">
        <v>195261629</v>
      </c>
      <c r="K21" s="1">
        <v>0</v>
      </c>
      <c r="M21" s="1">
        <v>195261629</v>
      </c>
    </row>
    <row r="22" spans="1:13" ht="21" x14ac:dyDescent="0.25">
      <c r="A22" s="2" t="s">
        <v>144</v>
      </c>
      <c r="C22" s="1">
        <v>0</v>
      </c>
      <c r="E22" s="16">
        <v>0</v>
      </c>
      <c r="G22" s="1">
        <f t="shared" si="0"/>
        <v>0</v>
      </c>
      <c r="I22" s="1">
        <v>578201911</v>
      </c>
      <c r="K22" s="1">
        <v>0</v>
      </c>
      <c r="M22" s="1">
        <v>578201911</v>
      </c>
    </row>
    <row r="23" spans="1:13" ht="21" x14ac:dyDescent="0.25">
      <c r="A23" s="2" t="s">
        <v>109</v>
      </c>
      <c r="C23" s="1">
        <v>0</v>
      </c>
      <c r="E23" s="16">
        <v>0</v>
      </c>
      <c r="G23" s="1">
        <f t="shared" si="0"/>
        <v>0</v>
      </c>
      <c r="I23" s="1">
        <v>71232883</v>
      </c>
      <c r="K23" s="1">
        <v>0</v>
      </c>
      <c r="M23" s="1">
        <v>71232883</v>
      </c>
    </row>
    <row r="24" spans="1:13" ht="21" x14ac:dyDescent="0.25">
      <c r="A24" s="2" t="s">
        <v>115</v>
      </c>
      <c r="C24" s="1">
        <v>11327</v>
      </c>
      <c r="E24" s="16">
        <v>0</v>
      </c>
      <c r="G24" s="1">
        <f t="shared" si="0"/>
        <v>11327</v>
      </c>
      <c r="I24" s="1">
        <v>71401</v>
      </c>
      <c r="K24" s="1">
        <v>0</v>
      </c>
      <c r="M24" s="1">
        <v>71401</v>
      </c>
    </row>
    <row r="25" spans="1:13" ht="21" x14ac:dyDescent="0.25">
      <c r="A25" s="2" t="s">
        <v>115</v>
      </c>
      <c r="C25" s="1">
        <v>0</v>
      </c>
      <c r="E25" s="16">
        <v>0</v>
      </c>
      <c r="G25" s="1">
        <f t="shared" si="0"/>
        <v>0</v>
      </c>
      <c r="I25" s="1">
        <v>21</v>
      </c>
      <c r="K25" s="1">
        <v>0</v>
      </c>
      <c r="M25" s="1">
        <v>21</v>
      </c>
    </row>
    <row r="26" spans="1:13" ht="21" x14ac:dyDescent="0.25">
      <c r="A26" s="2" t="s">
        <v>146</v>
      </c>
      <c r="C26" s="1">
        <v>0</v>
      </c>
      <c r="E26" s="16">
        <v>0</v>
      </c>
      <c r="G26" s="1">
        <f t="shared" si="0"/>
        <v>0</v>
      </c>
      <c r="I26" s="1">
        <v>56097480234</v>
      </c>
      <c r="K26" s="1">
        <v>185306953</v>
      </c>
      <c r="M26" s="1">
        <v>55912173281</v>
      </c>
    </row>
    <row r="27" spans="1:13" ht="21" x14ac:dyDescent="0.25">
      <c r="A27" s="2" t="s">
        <v>116</v>
      </c>
      <c r="C27" s="1">
        <v>52186</v>
      </c>
      <c r="E27" s="16">
        <v>0</v>
      </c>
      <c r="G27" s="1">
        <f t="shared" si="0"/>
        <v>52186</v>
      </c>
      <c r="I27" s="1">
        <v>56687</v>
      </c>
      <c r="K27" s="1">
        <v>0</v>
      </c>
      <c r="M27" s="1">
        <v>56687</v>
      </c>
    </row>
    <row r="28" spans="1:13" ht="21" x14ac:dyDescent="0.25">
      <c r="A28" s="2" t="s">
        <v>109</v>
      </c>
      <c r="C28" s="1">
        <v>0</v>
      </c>
      <c r="E28" s="16">
        <v>0</v>
      </c>
      <c r="G28" s="1">
        <f t="shared" si="0"/>
        <v>0</v>
      </c>
      <c r="I28" s="1">
        <v>50109589056</v>
      </c>
      <c r="K28" s="1">
        <v>0</v>
      </c>
      <c r="M28" s="1">
        <v>50109589056</v>
      </c>
    </row>
    <row r="29" spans="1:13" ht="21" x14ac:dyDescent="0.25">
      <c r="A29" s="2" t="s">
        <v>109</v>
      </c>
      <c r="C29" s="1">
        <v>0</v>
      </c>
      <c r="E29" s="16">
        <v>0</v>
      </c>
      <c r="G29" s="1">
        <f t="shared" si="0"/>
        <v>0</v>
      </c>
      <c r="I29" s="1">
        <v>95208219178</v>
      </c>
      <c r="K29" s="1">
        <v>0</v>
      </c>
      <c r="M29" s="1">
        <v>95208219178</v>
      </c>
    </row>
    <row r="30" spans="1:13" ht="21" x14ac:dyDescent="0.25">
      <c r="A30" s="2" t="s">
        <v>109</v>
      </c>
      <c r="C30" s="1">
        <v>0</v>
      </c>
      <c r="E30" s="16">
        <v>0</v>
      </c>
      <c r="G30" s="1">
        <f t="shared" si="0"/>
        <v>0</v>
      </c>
      <c r="I30" s="1">
        <v>11775753433</v>
      </c>
      <c r="K30" s="1">
        <v>0</v>
      </c>
      <c r="M30" s="1">
        <v>11775753433</v>
      </c>
    </row>
    <row r="31" spans="1:13" ht="21" x14ac:dyDescent="0.25">
      <c r="A31" s="2" t="s">
        <v>145</v>
      </c>
      <c r="C31" s="1">
        <v>0</v>
      </c>
      <c r="E31" s="16">
        <v>0</v>
      </c>
      <c r="G31" s="1">
        <f t="shared" si="0"/>
        <v>0</v>
      </c>
      <c r="I31" s="1">
        <v>71044</v>
      </c>
      <c r="K31" s="1">
        <v>0</v>
      </c>
      <c r="M31" s="1">
        <v>71044</v>
      </c>
    </row>
    <row r="32" spans="1:13" ht="21" x14ac:dyDescent="0.25">
      <c r="A32" s="2" t="s">
        <v>109</v>
      </c>
      <c r="C32" s="1">
        <v>0</v>
      </c>
      <c r="E32" s="16">
        <v>0</v>
      </c>
      <c r="G32" s="1">
        <f t="shared" si="0"/>
        <v>0</v>
      </c>
      <c r="I32" s="1">
        <v>116356164400</v>
      </c>
      <c r="K32" s="1">
        <v>0</v>
      </c>
      <c r="M32" s="1">
        <v>116356164400</v>
      </c>
    </row>
    <row r="33" spans="1:13" ht="21" x14ac:dyDescent="0.25">
      <c r="A33" s="2" t="s">
        <v>109</v>
      </c>
      <c r="C33" s="1">
        <v>0</v>
      </c>
      <c r="E33" s="16">
        <v>0</v>
      </c>
      <c r="G33" s="1">
        <f t="shared" si="0"/>
        <v>0</v>
      </c>
      <c r="I33" s="1">
        <v>60131506856</v>
      </c>
      <c r="K33" s="1">
        <v>0</v>
      </c>
      <c r="M33" s="1">
        <v>60131506856</v>
      </c>
    </row>
    <row r="34" spans="1:13" ht="21" x14ac:dyDescent="0.25">
      <c r="A34" s="2" t="s">
        <v>122</v>
      </c>
      <c r="C34" s="1">
        <v>0</v>
      </c>
      <c r="E34" s="16">
        <v>0</v>
      </c>
      <c r="G34" s="1">
        <f t="shared" si="0"/>
        <v>0</v>
      </c>
      <c r="I34" s="1">
        <v>26371452862</v>
      </c>
      <c r="K34" s="1">
        <v>0</v>
      </c>
      <c r="M34" s="1">
        <v>26371452862</v>
      </c>
    </row>
    <row r="35" spans="1:13" ht="21" x14ac:dyDescent="0.25">
      <c r="A35" s="2" t="s">
        <v>147</v>
      </c>
      <c r="C35" s="1">
        <v>0</v>
      </c>
      <c r="E35" s="16">
        <v>0</v>
      </c>
      <c r="G35" s="1">
        <f t="shared" si="0"/>
        <v>0</v>
      </c>
      <c r="I35" s="1">
        <v>62544376141</v>
      </c>
      <c r="K35" s="1">
        <v>0</v>
      </c>
      <c r="M35" s="1">
        <v>62544376141</v>
      </c>
    </row>
    <row r="36" spans="1:13" ht="21" x14ac:dyDescent="0.25">
      <c r="A36" s="2" t="s">
        <v>109</v>
      </c>
      <c r="C36" s="1">
        <v>0</v>
      </c>
      <c r="E36" s="16">
        <v>0</v>
      </c>
      <c r="G36" s="1">
        <f t="shared" si="0"/>
        <v>0</v>
      </c>
      <c r="I36" s="1">
        <v>100219178108</v>
      </c>
      <c r="K36" s="1">
        <v>0</v>
      </c>
      <c r="M36" s="1">
        <v>100219178108</v>
      </c>
    </row>
    <row r="37" spans="1:13" ht="21" x14ac:dyDescent="0.25">
      <c r="A37" s="2" t="s">
        <v>111</v>
      </c>
      <c r="C37" s="1">
        <v>0</v>
      </c>
      <c r="E37" s="16">
        <v>0</v>
      </c>
      <c r="G37" s="1">
        <f t="shared" si="0"/>
        <v>0</v>
      </c>
      <c r="I37" s="1">
        <v>44334466553</v>
      </c>
      <c r="K37" s="1">
        <v>121405702</v>
      </c>
      <c r="M37" s="1">
        <v>44213060851</v>
      </c>
    </row>
    <row r="38" spans="1:13" ht="21" x14ac:dyDescent="0.25">
      <c r="A38" s="2" t="s">
        <v>118</v>
      </c>
      <c r="C38" s="1">
        <v>0</v>
      </c>
      <c r="E38" s="16">
        <v>0</v>
      </c>
      <c r="G38" s="1">
        <f t="shared" si="0"/>
        <v>0</v>
      </c>
      <c r="I38" s="1">
        <v>3386301380</v>
      </c>
      <c r="K38" s="1">
        <v>0</v>
      </c>
      <c r="M38" s="1">
        <v>3386301380</v>
      </c>
    </row>
    <row r="39" spans="1:13" ht="21" x14ac:dyDescent="0.25">
      <c r="A39" s="2" t="s">
        <v>120</v>
      </c>
      <c r="C39" s="1">
        <v>0</v>
      </c>
      <c r="E39" s="16">
        <v>0</v>
      </c>
      <c r="G39" s="1">
        <f t="shared" si="0"/>
        <v>0</v>
      </c>
      <c r="I39" s="1">
        <v>2539726040</v>
      </c>
      <c r="K39" s="1">
        <v>0</v>
      </c>
      <c r="M39" s="1">
        <v>2539726040</v>
      </c>
    </row>
    <row r="40" spans="1:13" ht="21" x14ac:dyDescent="0.25">
      <c r="A40" s="2" t="s">
        <v>109</v>
      </c>
      <c r="C40" s="1">
        <v>0</v>
      </c>
      <c r="E40" s="16">
        <v>0</v>
      </c>
      <c r="G40" s="1">
        <f t="shared" si="0"/>
        <v>0</v>
      </c>
      <c r="I40" s="1">
        <v>10021917796</v>
      </c>
      <c r="K40" s="1">
        <v>0</v>
      </c>
      <c r="M40" s="1">
        <v>10021917796</v>
      </c>
    </row>
    <row r="41" spans="1:13" ht="21" x14ac:dyDescent="0.25">
      <c r="A41" s="2" t="s">
        <v>115</v>
      </c>
      <c r="C41" s="1">
        <v>0</v>
      </c>
      <c r="E41" s="16">
        <v>0</v>
      </c>
      <c r="G41" s="1">
        <f t="shared" si="0"/>
        <v>0</v>
      </c>
      <c r="I41" s="1">
        <v>93190410968</v>
      </c>
      <c r="K41" s="1">
        <v>0</v>
      </c>
      <c r="M41" s="1">
        <v>93190410968</v>
      </c>
    </row>
    <row r="42" spans="1:13" ht="21" x14ac:dyDescent="0.25">
      <c r="A42" s="2" t="s">
        <v>118</v>
      </c>
      <c r="C42" s="1">
        <v>0</v>
      </c>
      <c r="E42" s="16">
        <v>0</v>
      </c>
      <c r="G42" s="1">
        <f t="shared" si="0"/>
        <v>0</v>
      </c>
      <c r="I42" s="1">
        <v>2709041108</v>
      </c>
      <c r="K42" s="1">
        <v>0</v>
      </c>
      <c r="M42" s="1">
        <v>2709041108</v>
      </c>
    </row>
    <row r="43" spans="1:13" ht="21" x14ac:dyDescent="0.25">
      <c r="A43" s="2" t="s">
        <v>148</v>
      </c>
      <c r="C43" s="1">
        <v>0</v>
      </c>
      <c r="E43" s="16">
        <v>0</v>
      </c>
      <c r="G43" s="1">
        <f t="shared" si="0"/>
        <v>0</v>
      </c>
      <c r="I43" s="1">
        <v>35630136991</v>
      </c>
      <c r="K43" s="1">
        <v>0</v>
      </c>
      <c r="M43" s="1">
        <v>35630136991</v>
      </c>
    </row>
    <row r="44" spans="1:13" ht="21" x14ac:dyDescent="0.25">
      <c r="A44" s="2" t="s">
        <v>109</v>
      </c>
      <c r="C44" s="1">
        <v>0</v>
      </c>
      <c r="E44" s="16">
        <v>0</v>
      </c>
      <c r="G44" s="1">
        <f t="shared" si="0"/>
        <v>0</v>
      </c>
      <c r="I44" s="1">
        <v>30065753427</v>
      </c>
      <c r="K44" s="1">
        <v>0</v>
      </c>
      <c r="M44" s="1">
        <v>30065753427</v>
      </c>
    </row>
    <row r="45" spans="1:13" ht="21" x14ac:dyDescent="0.25">
      <c r="A45" s="2" t="s">
        <v>149</v>
      </c>
      <c r="C45" s="1">
        <v>0</v>
      </c>
      <c r="E45" s="16">
        <v>0</v>
      </c>
      <c r="G45" s="1">
        <f t="shared" si="0"/>
        <v>0</v>
      </c>
      <c r="I45" s="1">
        <v>4313609046</v>
      </c>
      <c r="K45" s="1">
        <v>0</v>
      </c>
      <c r="M45" s="1">
        <v>4313609046</v>
      </c>
    </row>
    <row r="46" spans="1:13" ht="21" x14ac:dyDescent="0.25">
      <c r="A46" s="2" t="s">
        <v>129</v>
      </c>
      <c r="C46" s="1">
        <v>0</v>
      </c>
      <c r="E46" s="16">
        <v>0</v>
      </c>
      <c r="G46" s="1">
        <f t="shared" si="0"/>
        <v>0</v>
      </c>
      <c r="I46" s="1">
        <v>163386986310</v>
      </c>
      <c r="K46" s="1">
        <v>255134222</v>
      </c>
      <c r="M46" s="1">
        <v>163131852088</v>
      </c>
    </row>
    <row r="47" spans="1:13" ht="21" x14ac:dyDescent="0.25">
      <c r="A47" s="2" t="s">
        <v>150</v>
      </c>
      <c r="C47" s="1">
        <v>0</v>
      </c>
      <c r="E47" s="16">
        <v>0</v>
      </c>
      <c r="G47" s="1">
        <f t="shared" si="0"/>
        <v>0</v>
      </c>
      <c r="I47" s="1">
        <v>345148497941</v>
      </c>
      <c r="K47" s="1">
        <v>0</v>
      </c>
      <c r="M47" s="1">
        <v>345148497941</v>
      </c>
    </row>
    <row r="48" spans="1:13" ht="21" x14ac:dyDescent="0.25">
      <c r="A48" s="2" t="s">
        <v>150</v>
      </c>
      <c r="C48" s="1">
        <v>0</v>
      </c>
      <c r="E48" s="16">
        <v>0</v>
      </c>
      <c r="G48" s="1">
        <f t="shared" si="0"/>
        <v>0</v>
      </c>
      <c r="I48" s="1">
        <v>623529878047</v>
      </c>
      <c r="K48" s="1">
        <v>0</v>
      </c>
      <c r="M48" s="1">
        <v>623529878047</v>
      </c>
    </row>
    <row r="49" spans="1:13" ht="21" x14ac:dyDescent="0.25">
      <c r="A49" s="2" t="s">
        <v>151</v>
      </c>
      <c r="C49" s="1">
        <v>0</v>
      </c>
      <c r="E49" s="16">
        <v>0</v>
      </c>
      <c r="G49" s="1">
        <f t="shared" si="0"/>
        <v>0</v>
      </c>
      <c r="I49" s="1">
        <v>77837671237</v>
      </c>
      <c r="K49" s="1">
        <v>0</v>
      </c>
      <c r="M49" s="1">
        <v>77837671237</v>
      </c>
    </row>
    <row r="50" spans="1:13" ht="21" x14ac:dyDescent="0.25">
      <c r="A50" s="2" t="s">
        <v>109</v>
      </c>
      <c r="C50" s="1">
        <v>0</v>
      </c>
      <c r="E50" s="16">
        <v>0</v>
      </c>
      <c r="G50" s="1">
        <f t="shared" si="0"/>
        <v>0</v>
      </c>
      <c r="I50" s="1">
        <v>19041643838</v>
      </c>
      <c r="K50" s="1">
        <v>0</v>
      </c>
      <c r="M50" s="1">
        <v>19041643838</v>
      </c>
    </row>
    <row r="51" spans="1:13" ht="21" x14ac:dyDescent="0.25">
      <c r="A51" s="2" t="s">
        <v>151</v>
      </c>
      <c r="C51" s="1">
        <v>0</v>
      </c>
      <c r="E51" s="16">
        <v>0</v>
      </c>
      <c r="G51" s="1">
        <f t="shared" si="0"/>
        <v>0</v>
      </c>
      <c r="I51" s="1">
        <v>216920547960</v>
      </c>
      <c r="K51" s="1">
        <v>0</v>
      </c>
      <c r="M51" s="1">
        <v>216920547960</v>
      </c>
    </row>
    <row r="52" spans="1:13" ht="21" x14ac:dyDescent="0.25">
      <c r="A52" s="2" t="s">
        <v>109</v>
      </c>
      <c r="C52" s="1">
        <v>0</v>
      </c>
      <c r="E52" s="16">
        <v>0</v>
      </c>
      <c r="G52" s="1">
        <f t="shared" si="0"/>
        <v>0</v>
      </c>
      <c r="I52" s="1">
        <v>35076712346</v>
      </c>
      <c r="K52" s="1">
        <v>0</v>
      </c>
      <c r="M52" s="1">
        <v>35076712346</v>
      </c>
    </row>
    <row r="53" spans="1:13" ht="21" x14ac:dyDescent="0.25">
      <c r="A53" s="2" t="s">
        <v>117</v>
      </c>
      <c r="C53" s="1">
        <v>72826</v>
      </c>
      <c r="E53" s="16">
        <v>0</v>
      </c>
      <c r="G53" s="1">
        <f t="shared" si="0"/>
        <v>72826</v>
      </c>
      <c r="I53" s="1">
        <v>376610</v>
      </c>
      <c r="K53" s="1">
        <v>0</v>
      </c>
      <c r="M53" s="1">
        <v>376610</v>
      </c>
    </row>
    <row r="54" spans="1:13" ht="21" x14ac:dyDescent="0.25">
      <c r="A54" s="2" t="s">
        <v>109</v>
      </c>
      <c r="C54" s="1">
        <v>0</v>
      </c>
      <c r="E54" s="16">
        <v>0</v>
      </c>
      <c r="G54" s="1">
        <f t="shared" si="0"/>
        <v>0</v>
      </c>
      <c r="I54" s="1">
        <v>10021917818</v>
      </c>
      <c r="K54" s="1">
        <v>0</v>
      </c>
      <c r="M54" s="1">
        <v>10021917818</v>
      </c>
    </row>
    <row r="55" spans="1:13" ht="21" x14ac:dyDescent="0.25">
      <c r="A55" s="2" t="s">
        <v>109</v>
      </c>
      <c r="C55" s="1">
        <v>0</v>
      </c>
      <c r="E55" s="16">
        <v>0</v>
      </c>
      <c r="G55" s="1">
        <f t="shared" si="0"/>
        <v>0</v>
      </c>
      <c r="I55" s="1">
        <v>17538356179</v>
      </c>
      <c r="K55" s="1">
        <v>0</v>
      </c>
      <c r="M55" s="1">
        <v>17538356179</v>
      </c>
    </row>
    <row r="56" spans="1:13" ht="21" x14ac:dyDescent="0.25">
      <c r="A56" s="2" t="s">
        <v>151</v>
      </c>
      <c r="C56" s="1">
        <v>0</v>
      </c>
      <c r="E56" s="16">
        <v>0</v>
      </c>
      <c r="G56" s="1">
        <f t="shared" si="0"/>
        <v>0</v>
      </c>
      <c r="I56" s="1">
        <v>81692876715</v>
      </c>
      <c r="K56" s="1">
        <v>0</v>
      </c>
      <c r="M56" s="1">
        <v>81692876715</v>
      </c>
    </row>
    <row r="57" spans="1:13" ht="21" x14ac:dyDescent="0.25">
      <c r="A57" s="2" t="s">
        <v>109</v>
      </c>
      <c r="C57" s="1">
        <v>0</v>
      </c>
      <c r="E57" s="16">
        <v>0</v>
      </c>
      <c r="G57" s="1">
        <f t="shared" si="0"/>
        <v>0</v>
      </c>
      <c r="I57" s="1">
        <v>45098630143</v>
      </c>
      <c r="K57" s="1">
        <v>0</v>
      </c>
      <c r="M57" s="1">
        <v>45098630143</v>
      </c>
    </row>
    <row r="58" spans="1:13" ht="21" x14ac:dyDescent="0.25">
      <c r="A58" s="2" t="s">
        <v>109</v>
      </c>
      <c r="C58" s="1">
        <v>0</v>
      </c>
      <c r="E58" s="16">
        <v>0</v>
      </c>
      <c r="G58" s="1">
        <f t="shared" si="0"/>
        <v>0</v>
      </c>
      <c r="I58" s="1">
        <v>30065753425</v>
      </c>
      <c r="K58" s="1">
        <v>0</v>
      </c>
      <c r="M58" s="1">
        <v>30065753425</v>
      </c>
    </row>
    <row r="59" spans="1:13" ht="21" x14ac:dyDescent="0.25">
      <c r="A59" s="2" t="s">
        <v>109</v>
      </c>
      <c r="C59" s="1">
        <v>0</v>
      </c>
      <c r="E59" s="16">
        <v>0</v>
      </c>
      <c r="G59" s="1">
        <f t="shared" si="0"/>
        <v>0</v>
      </c>
      <c r="I59" s="1">
        <v>72658904109</v>
      </c>
      <c r="K59" s="1">
        <v>103579880</v>
      </c>
      <c r="M59" s="1">
        <v>72555324229</v>
      </c>
    </row>
    <row r="60" spans="1:13" ht="21" x14ac:dyDescent="0.25">
      <c r="A60" s="2" t="s">
        <v>109</v>
      </c>
      <c r="C60" s="1">
        <v>0</v>
      </c>
      <c r="E60" s="16">
        <v>0</v>
      </c>
      <c r="G60" s="1">
        <f t="shared" si="0"/>
        <v>0</v>
      </c>
      <c r="I60" s="1">
        <v>12527397262</v>
      </c>
      <c r="K60" s="1">
        <v>29289101</v>
      </c>
      <c r="M60" s="1">
        <v>12498108161</v>
      </c>
    </row>
    <row r="61" spans="1:13" ht="21" x14ac:dyDescent="0.25">
      <c r="A61" s="2" t="s">
        <v>109</v>
      </c>
      <c r="C61" s="1">
        <v>0</v>
      </c>
      <c r="E61" s="16">
        <v>0</v>
      </c>
      <c r="G61" s="1">
        <f t="shared" si="0"/>
        <v>0</v>
      </c>
      <c r="I61" s="1">
        <v>115252054795</v>
      </c>
      <c r="K61" s="1">
        <v>377627715</v>
      </c>
      <c r="M61" s="1">
        <v>114874427080</v>
      </c>
    </row>
    <row r="62" spans="1:13" ht="21" x14ac:dyDescent="0.25">
      <c r="A62" s="2" t="s">
        <v>115</v>
      </c>
      <c r="C62" s="1">
        <v>0</v>
      </c>
      <c r="E62" s="16">
        <v>0</v>
      </c>
      <c r="G62" s="1">
        <f t="shared" si="0"/>
        <v>0</v>
      </c>
      <c r="I62" s="1">
        <v>18526027399</v>
      </c>
      <c r="K62" s="1">
        <v>0</v>
      </c>
      <c r="M62" s="1">
        <v>18526027399</v>
      </c>
    </row>
    <row r="63" spans="1:13" ht="21" x14ac:dyDescent="0.25">
      <c r="A63" s="2" t="s">
        <v>114</v>
      </c>
      <c r="C63" s="1">
        <v>0</v>
      </c>
      <c r="E63" s="16">
        <v>0</v>
      </c>
      <c r="G63" s="1">
        <f t="shared" si="0"/>
        <v>0</v>
      </c>
      <c r="I63" s="1">
        <v>45805479453</v>
      </c>
      <c r="K63" s="1">
        <v>113365121</v>
      </c>
      <c r="M63" s="1">
        <v>45692114332</v>
      </c>
    </row>
    <row r="64" spans="1:13" ht="21" x14ac:dyDescent="0.25">
      <c r="A64" s="2" t="s">
        <v>129</v>
      </c>
      <c r="C64" s="1">
        <v>0</v>
      </c>
      <c r="E64" s="16">
        <v>0</v>
      </c>
      <c r="G64" s="1">
        <f t="shared" si="0"/>
        <v>0</v>
      </c>
      <c r="I64" s="1">
        <v>28695890411</v>
      </c>
      <c r="K64" s="1">
        <v>44189689</v>
      </c>
      <c r="M64" s="1">
        <v>28651700722</v>
      </c>
    </row>
    <row r="65" spans="1:13" ht="21" x14ac:dyDescent="0.25">
      <c r="A65" s="2" t="s">
        <v>118</v>
      </c>
      <c r="C65" s="1">
        <v>0</v>
      </c>
      <c r="E65" s="16">
        <v>0</v>
      </c>
      <c r="G65" s="1">
        <f t="shared" si="0"/>
        <v>0</v>
      </c>
      <c r="I65" s="1">
        <v>213246575339</v>
      </c>
      <c r="K65" s="1">
        <v>104942519</v>
      </c>
      <c r="M65" s="1">
        <v>213141632820</v>
      </c>
    </row>
    <row r="66" spans="1:13" ht="21" x14ac:dyDescent="0.25">
      <c r="A66" s="2" t="s">
        <v>152</v>
      </c>
      <c r="C66" s="1">
        <v>0</v>
      </c>
      <c r="E66" s="16">
        <v>0</v>
      </c>
      <c r="G66" s="1">
        <f t="shared" si="0"/>
        <v>0</v>
      </c>
      <c r="I66" s="1">
        <v>884657538288</v>
      </c>
      <c r="K66" s="1">
        <v>695468047</v>
      </c>
      <c r="M66" s="1">
        <v>883962070241</v>
      </c>
    </row>
    <row r="67" spans="1:13" ht="21" x14ac:dyDescent="0.25">
      <c r="A67" s="2" t="s">
        <v>118</v>
      </c>
      <c r="C67" s="1">
        <v>0</v>
      </c>
      <c r="E67" s="16">
        <v>0</v>
      </c>
      <c r="G67" s="1">
        <f t="shared" si="0"/>
        <v>0</v>
      </c>
      <c r="I67" s="1">
        <v>180197260269</v>
      </c>
      <c r="K67" s="1">
        <v>0</v>
      </c>
      <c r="M67" s="1">
        <v>180197260269</v>
      </c>
    </row>
    <row r="68" spans="1:13" ht="21" x14ac:dyDescent="0.25">
      <c r="A68" s="2" t="s">
        <v>118</v>
      </c>
      <c r="C68" s="1">
        <v>0</v>
      </c>
      <c r="E68" s="16">
        <v>0</v>
      </c>
      <c r="G68" s="1">
        <f t="shared" si="0"/>
        <v>0</v>
      </c>
      <c r="I68" s="1">
        <v>195127397259</v>
      </c>
      <c r="K68" s="1">
        <v>0</v>
      </c>
      <c r="M68" s="1">
        <v>195127397259</v>
      </c>
    </row>
    <row r="69" spans="1:13" ht="21" x14ac:dyDescent="0.25">
      <c r="A69" s="2" t="s">
        <v>115</v>
      </c>
      <c r="C69" s="1">
        <v>0</v>
      </c>
      <c r="E69" s="16">
        <v>0</v>
      </c>
      <c r="G69" s="1">
        <f t="shared" si="0"/>
        <v>0</v>
      </c>
      <c r="I69" s="1">
        <v>69041095888</v>
      </c>
      <c r="K69" s="1">
        <v>0</v>
      </c>
      <c r="M69" s="1">
        <v>69041095888</v>
      </c>
    </row>
    <row r="70" spans="1:13" ht="21" x14ac:dyDescent="0.25">
      <c r="A70" s="2" t="s">
        <v>118</v>
      </c>
      <c r="C70" s="1">
        <v>0</v>
      </c>
      <c r="E70" s="16">
        <v>0</v>
      </c>
      <c r="G70" s="1">
        <f t="shared" si="0"/>
        <v>0</v>
      </c>
      <c r="I70" s="1">
        <v>178212328762</v>
      </c>
      <c r="K70" s="1">
        <v>0</v>
      </c>
      <c r="M70" s="1">
        <v>178212328762</v>
      </c>
    </row>
    <row r="71" spans="1:13" ht="21" x14ac:dyDescent="0.25">
      <c r="A71" s="2" t="s">
        <v>120</v>
      </c>
      <c r="C71" s="1">
        <v>0</v>
      </c>
      <c r="E71" s="16">
        <v>0</v>
      </c>
      <c r="G71" s="1">
        <f t="shared" si="0"/>
        <v>0</v>
      </c>
      <c r="I71" s="1">
        <v>214890410958</v>
      </c>
      <c r="K71" s="1">
        <v>0</v>
      </c>
      <c r="M71" s="1">
        <v>214890410958</v>
      </c>
    </row>
    <row r="72" spans="1:13" ht="21" x14ac:dyDescent="0.25">
      <c r="A72" s="2" t="s">
        <v>118</v>
      </c>
      <c r="C72" s="1">
        <v>17950684950</v>
      </c>
      <c r="E72" s="16">
        <v>0</v>
      </c>
      <c r="G72" s="1">
        <f t="shared" si="0"/>
        <v>17950684950</v>
      </c>
      <c r="I72" s="1">
        <v>223693150679</v>
      </c>
      <c r="K72" s="1">
        <v>0</v>
      </c>
      <c r="M72" s="1">
        <v>223693150679</v>
      </c>
    </row>
    <row r="73" spans="1:13" ht="21" x14ac:dyDescent="0.25">
      <c r="A73" s="2" t="s">
        <v>149</v>
      </c>
      <c r="C73" s="1">
        <v>0</v>
      </c>
      <c r="E73" s="16">
        <v>0</v>
      </c>
      <c r="G73" s="1">
        <f t="shared" ref="G73:G136" si="1">+C73-E73</f>
        <v>0</v>
      </c>
      <c r="I73" s="1">
        <v>275671232873</v>
      </c>
      <c r="K73" s="1">
        <v>0</v>
      </c>
      <c r="M73" s="1">
        <v>275671232873</v>
      </c>
    </row>
    <row r="74" spans="1:13" ht="21" x14ac:dyDescent="0.25">
      <c r="A74" s="2" t="s">
        <v>130</v>
      </c>
      <c r="C74" s="1">
        <v>0</v>
      </c>
      <c r="E74" s="16">
        <v>0</v>
      </c>
      <c r="G74" s="1">
        <f t="shared" si="1"/>
        <v>0</v>
      </c>
      <c r="I74" s="1">
        <v>73528767122</v>
      </c>
      <c r="K74" s="1">
        <v>0</v>
      </c>
      <c r="M74" s="1">
        <v>73528767122</v>
      </c>
    </row>
    <row r="75" spans="1:13" ht="21" x14ac:dyDescent="0.25">
      <c r="A75" s="2" t="s">
        <v>114</v>
      </c>
      <c r="C75" s="1">
        <v>16397260283</v>
      </c>
      <c r="E75" s="16">
        <v>0</v>
      </c>
      <c r="G75" s="1">
        <f t="shared" si="1"/>
        <v>16397260283</v>
      </c>
      <c r="I75" s="1">
        <v>138945205475</v>
      </c>
      <c r="K75" s="1">
        <v>0</v>
      </c>
      <c r="M75" s="1">
        <v>138945205475</v>
      </c>
    </row>
    <row r="76" spans="1:13" ht="21" x14ac:dyDescent="0.25">
      <c r="A76" s="2" t="s">
        <v>149</v>
      </c>
      <c r="C76" s="1">
        <v>0</v>
      </c>
      <c r="E76" s="16">
        <v>0</v>
      </c>
      <c r="G76" s="1">
        <f t="shared" si="1"/>
        <v>0</v>
      </c>
      <c r="I76" s="1">
        <v>245411506847</v>
      </c>
      <c r="K76" s="1">
        <v>0</v>
      </c>
      <c r="M76" s="1">
        <v>245411506847</v>
      </c>
    </row>
    <row r="77" spans="1:13" ht="21" x14ac:dyDescent="0.25">
      <c r="A77" s="2" t="s">
        <v>114</v>
      </c>
      <c r="C77" s="1">
        <v>0</v>
      </c>
      <c r="E77" s="16">
        <v>0</v>
      </c>
      <c r="G77" s="1">
        <f t="shared" si="1"/>
        <v>0</v>
      </c>
      <c r="I77" s="1">
        <v>22835342464</v>
      </c>
      <c r="K77" s="1">
        <v>0</v>
      </c>
      <c r="M77" s="1">
        <v>22835342464</v>
      </c>
    </row>
    <row r="78" spans="1:13" ht="21" x14ac:dyDescent="0.25">
      <c r="A78" s="2" t="s">
        <v>148</v>
      </c>
      <c r="C78" s="1">
        <v>0</v>
      </c>
      <c r="E78" s="16">
        <v>0</v>
      </c>
      <c r="G78" s="1">
        <f t="shared" si="1"/>
        <v>0</v>
      </c>
      <c r="I78" s="1">
        <v>56095890409</v>
      </c>
      <c r="K78" s="1">
        <v>0</v>
      </c>
      <c r="M78" s="1">
        <v>56095890409</v>
      </c>
    </row>
    <row r="79" spans="1:13" ht="21" x14ac:dyDescent="0.25">
      <c r="A79" s="2" t="s">
        <v>149</v>
      </c>
      <c r="C79" s="1">
        <v>0</v>
      </c>
      <c r="E79" s="16">
        <v>0</v>
      </c>
      <c r="G79" s="1">
        <f t="shared" si="1"/>
        <v>0</v>
      </c>
      <c r="I79" s="1">
        <v>165830136982</v>
      </c>
      <c r="K79" s="1">
        <v>0</v>
      </c>
      <c r="M79" s="1">
        <v>165830136982</v>
      </c>
    </row>
    <row r="80" spans="1:13" ht="21" x14ac:dyDescent="0.25">
      <c r="A80" s="2" t="s">
        <v>109</v>
      </c>
      <c r="C80" s="1">
        <v>0</v>
      </c>
      <c r="E80" s="16">
        <v>0</v>
      </c>
      <c r="G80" s="1">
        <f t="shared" si="1"/>
        <v>0</v>
      </c>
      <c r="I80" s="1">
        <v>11890410959</v>
      </c>
      <c r="K80" s="1">
        <v>0</v>
      </c>
      <c r="M80" s="1">
        <v>11890410959</v>
      </c>
    </row>
    <row r="81" spans="1:13" ht="21" x14ac:dyDescent="0.25">
      <c r="A81" s="2" t="s">
        <v>109</v>
      </c>
      <c r="C81" s="1">
        <v>0</v>
      </c>
      <c r="E81" s="16">
        <v>0</v>
      </c>
      <c r="G81" s="1">
        <f t="shared" si="1"/>
        <v>0</v>
      </c>
      <c r="I81" s="1">
        <v>72871232876</v>
      </c>
      <c r="K81" s="1">
        <v>0</v>
      </c>
      <c r="M81" s="1">
        <v>72871232876</v>
      </c>
    </row>
    <row r="82" spans="1:13" ht="21" x14ac:dyDescent="0.25">
      <c r="A82" s="2" t="s">
        <v>119</v>
      </c>
      <c r="C82" s="1">
        <v>18123287687</v>
      </c>
      <c r="E82" s="16">
        <v>0</v>
      </c>
      <c r="G82" s="1">
        <f t="shared" si="1"/>
        <v>18123287687</v>
      </c>
      <c r="I82" s="1">
        <v>202376712324</v>
      </c>
      <c r="K82" s="1">
        <v>0</v>
      </c>
      <c r="M82" s="1">
        <v>202376712324</v>
      </c>
    </row>
    <row r="83" spans="1:13" ht="21" x14ac:dyDescent="0.25">
      <c r="A83" s="2" t="s">
        <v>131</v>
      </c>
      <c r="C83" s="1">
        <v>0</v>
      </c>
      <c r="E83" s="16">
        <v>0</v>
      </c>
      <c r="G83" s="1">
        <f t="shared" si="1"/>
        <v>0</v>
      </c>
      <c r="I83" s="1">
        <v>27486986301</v>
      </c>
      <c r="K83" s="1">
        <v>0</v>
      </c>
      <c r="M83" s="1">
        <v>27486986301</v>
      </c>
    </row>
    <row r="84" spans="1:13" ht="21" x14ac:dyDescent="0.25">
      <c r="A84" s="2" t="s">
        <v>129</v>
      </c>
      <c r="C84" s="1">
        <v>0</v>
      </c>
      <c r="E84" s="16">
        <v>0</v>
      </c>
      <c r="G84" s="1">
        <f t="shared" si="1"/>
        <v>0</v>
      </c>
      <c r="I84" s="1">
        <v>131005479451</v>
      </c>
      <c r="K84" s="1">
        <v>0</v>
      </c>
      <c r="M84" s="1">
        <v>131005479451</v>
      </c>
    </row>
    <row r="85" spans="1:13" ht="21" x14ac:dyDescent="0.25">
      <c r="A85" s="2" t="s">
        <v>112</v>
      </c>
      <c r="C85" s="1">
        <v>0</v>
      </c>
      <c r="E85" s="16">
        <v>0</v>
      </c>
      <c r="G85" s="1">
        <f t="shared" si="1"/>
        <v>0</v>
      </c>
      <c r="I85" s="1">
        <v>153789041093</v>
      </c>
      <c r="K85" s="1">
        <v>0</v>
      </c>
      <c r="M85" s="1">
        <v>153789041093</v>
      </c>
    </row>
    <row r="86" spans="1:13" ht="21" x14ac:dyDescent="0.25">
      <c r="A86" s="2" t="s">
        <v>120</v>
      </c>
      <c r="C86" s="1">
        <v>11219178094</v>
      </c>
      <c r="E86" s="16">
        <v>0</v>
      </c>
      <c r="G86" s="1">
        <f t="shared" si="1"/>
        <v>11219178094</v>
      </c>
      <c r="I86" s="1">
        <v>109602739723</v>
      </c>
      <c r="K86" s="1">
        <v>0</v>
      </c>
      <c r="M86" s="1">
        <v>109602739723</v>
      </c>
    </row>
    <row r="87" spans="1:13" ht="21" x14ac:dyDescent="0.25">
      <c r="A87" s="2" t="s">
        <v>149</v>
      </c>
      <c r="C87" s="1">
        <v>0</v>
      </c>
      <c r="E87" s="16">
        <v>0</v>
      </c>
      <c r="G87" s="1">
        <f t="shared" si="1"/>
        <v>0</v>
      </c>
      <c r="I87" s="1">
        <v>123346849311</v>
      </c>
      <c r="K87" s="1">
        <v>0</v>
      </c>
      <c r="M87" s="1">
        <v>123346849311</v>
      </c>
    </row>
    <row r="88" spans="1:13" ht="21" x14ac:dyDescent="0.25">
      <c r="A88" s="2" t="s">
        <v>121</v>
      </c>
      <c r="C88" s="1">
        <v>22438356169</v>
      </c>
      <c r="E88" s="16">
        <v>0</v>
      </c>
      <c r="G88" s="1">
        <f t="shared" si="1"/>
        <v>22438356169</v>
      </c>
      <c r="I88" s="1">
        <v>217479452052</v>
      </c>
      <c r="K88" s="1">
        <v>0</v>
      </c>
      <c r="M88" s="1">
        <v>217479452052</v>
      </c>
    </row>
    <row r="89" spans="1:13" ht="21" x14ac:dyDescent="0.25">
      <c r="A89" s="2" t="s">
        <v>121</v>
      </c>
      <c r="C89" s="1">
        <v>30291780827</v>
      </c>
      <c r="E89" s="16">
        <v>0</v>
      </c>
      <c r="G89" s="1">
        <f t="shared" si="1"/>
        <v>30291780827</v>
      </c>
      <c r="I89" s="1">
        <v>281946575339</v>
      </c>
      <c r="K89" s="1">
        <v>0</v>
      </c>
      <c r="M89" s="1">
        <v>281946575339</v>
      </c>
    </row>
    <row r="90" spans="1:13" ht="21" x14ac:dyDescent="0.25">
      <c r="A90" s="2" t="s">
        <v>149</v>
      </c>
      <c r="C90" s="1">
        <v>0</v>
      </c>
      <c r="E90" s="16">
        <v>0</v>
      </c>
      <c r="G90" s="1">
        <f t="shared" si="1"/>
        <v>0</v>
      </c>
      <c r="I90" s="1">
        <v>93001643831</v>
      </c>
      <c r="K90" s="1">
        <v>0</v>
      </c>
      <c r="M90" s="1">
        <v>93001643831</v>
      </c>
    </row>
    <row r="91" spans="1:13" ht="21" x14ac:dyDescent="0.25">
      <c r="A91" s="2" t="s">
        <v>149</v>
      </c>
      <c r="C91" s="1">
        <v>0</v>
      </c>
      <c r="E91" s="16">
        <v>0</v>
      </c>
      <c r="G91" s="1">
        <f t="shared" si="1"/>
        <v>0</v>
      </c>
      <c r="I91" s="1">
        <v>61545205475</v>
      </c>
      <c r="K91" s="1">
        <v>0</v>
      </c>
      <c r="M91" s="1">
        <v>61545205475</v>
      </c>
    </row>
    <row r="92" spans="1:13" ht="21" x14ac:dyDescent="0.25">
      <c r="A92" s="2" t="s">
        <v>130</v>
      </c>
      <c r="C92" s="1">
        <v>0</v>
      </c>
      <c r="E92" s="16">
        <v>0</v>
      </c>
      <c r="G92" s="1">
        <f t="shared" si="1"/>
        <v>0</v>
      </c>
      <c r="I92" s="1">
        <v>45308219177</v>
      </c>
      <c r="K92" s="1">
        <v>0</v>
      </c>
      <c r="M92" s="1">
        <v>45308219177</v>
      </c>
    </row>
    <row r="93" spans="1:13" ht="21" x14ac:dyDescent="0.25">
      <c r="A93" s="2" t="s">
        <v>115</v>
      </c>
      <c r="C93" s="1">
        <v>0</v>
      </c>
      <c r="E93" s="16">
        <v>0</v>
      </c>
      <c r="G93" s="1">
        <f t="shared" si="1"/>
        <v>0</v>
      </c>
      <c r="I93" s="1">
        <v>69041095889</v>
      </c>
      <c r="K93" s="1">
        <v>0</v>
      </c>
      <c r="M93" s="1">
        <v>69041095889</v>
      </c>
    </row>
    <row r="94" spans="1:13" ht="21" x14ac:dyDescent="0.25">
      <c r="A94" s="2" t="s">
        <v>122</v>
      </c>
      <c r="C94" s="1">
        <v>46355977982</v>
      </c>
      <c r="E94" s="16">
        <v>0</v>
      </c>
      <c r="G94" s="1">
        <f t="shared" si="1"/>
        <v>46355977982</v>
      </c>
      <c r="I94" s="1">
        <v>286900722809</v>
      </c>
      <c r="K94" s="1">
        <v>0</v>
      </c>
      <c r="M94" s="1">
        <v>286900722809</v>
      </c>
    </row>
    <row r="95" spans="1:13" ht="21" x14ac:dyDescent="0.25">
      <c r="A95" s="2" t="s">
        <v>123</v>
      </c>
      <c r="C95" s="1">
        <v>17168880731</v>
      </c>
      <c r="E95" s="16">
        <v>0</v>
      </c>
      <c r="G95" s="1">
        <f t="shared" si="1"/>
        <v>17168880731</v>
      </c>
      <c r="I95" s="1">
        <v>105097248140</v>
      </c>
      <c r="K95" s="1">
        <v>0</v>
      </c>
      <c r="M95" s="1">
        <v>105097248140</v>
      </c>
    </row>
    <row r="96" spans="1:13" ht="21" x14ac:dyDescent="0.25">
      <c r="A96" s="2" t="s">
        <v>109</v>
      </c>
      <c r="C96" s="1">
        <v>0</v>
      </c>
      <c r="E96" s="16">
        <v>0</v>
      </c>
      <c r="G96" s="1">
        <f t="shared" si="1"/>
        <v>0</v>
      </c>
      <c r="I96" s="1">
        <v>221017808220</v>
      </c>
      <c r="K96" s="1">
        <v>0</v>
      </c>
      <c r="M96" s="1">
        <v>221017808220</v>
      </c>
    </row>
    <row r="97" spans="1:13" ht="21" x14ac:dyDescent="0.25">
      <c r="A97" s="2" t="s">
        <v>109</v>
      </c>
      <c r="C97" s="1">
        <v>0</v>
      </c>
      <c r="E97" s="16">
        <v>0</v>
      </c>
      <c r="G97" s="1">
        <f t="shared" si="1"/>
        <v>0</v>
      </c>
      <c r="I97" s="1">
        <v>9061643833</v>
      </c>
      <c r="K97" s="1">
        <v>0</v>
      </c>
      <c r="M97" s="1">
        <v>9061643833</v>
      </c>
    </row>
    <row r="98" spans="1:13" ht="21" x14ac:dyDescent="0.25">
      <c r="A98" s="2" t="s">
        <v>109</v>
      </c>
      <c r="C98" s="1">
        <v>0</v>
      </c>
      <c r="E98" s="16">
        <v>0</v>
      </c>
      <c r="G98" s="1">
        <f t="shared" si="1"/>
        <v>0</v>
      </c>
      <c r="I98" s="1">
        <v>57994520548</v>
      </c>
      <c r="K98" s="1">
        <v>0</v>
      </c>
      <c r="M98" s="1">
        <v>57994520548</v>
      </c>
    </row>
    <row r="99" spans="1:13" ht="21" x14ac:dyDescent="0.25">
      <c r="A99" s="2" t="s">
        <v>120</v>
      </c>
      <c r="C99" s="1">
        <v>10356164387</v>
      </c>
      <c r="E99" s="16">
        <v>0</v>
      </c>
      <c r="G99" s="1">
        <f t="shared" si="1"/>
        <v>10356164387</v>
      </c>
      <c r="I99" s="1">
        <v>93205479452</v>
      </c>
      <c r="K99" s="1">
        <v>0</v>
      </c>
      <c r="M99" s="1">
        <v>93205479452</v>
      </c>
    </row>
    <row r="100" spans="1:13" ht="21" x14ac:dyDescent="0.25">
      <c r="A100" s="2" t="s">
        <v>109</v>
      </c>
      <c r="C100" s="1">
        <v>0</v>
      </c>
      <c r="E100" s="16">
        <v>0</v>
      </c>
      <c r="G100" s="1">
        <f t="shared" si="1"/>
        <v>0</v>
      </c>
      <c r="I100" s="1">
        <v>934773287676</v>
      </c>
      <c r="K100" s="1">
        <v>0</v>
      </c>
      <c r="M100" s="1">
        <v>934773287676</v>
      </c>
    </row>
    <row r="101" spans="1:13" ht="21" x14ac:dyDescent="0.25">
      <c r="A101" s="2" t="s">
        <v>109</v>
      </c>
      <c r="C101" s="1">
        <v>0</v>
      </c>
      <c r="E101" s="16">
        <v>0</v>
      </c>
      <c r="G101" s="1">
        <f t="shared" si="1"/>
        <v>0</v>
      </c>
      <c r="I101" s="1">
        <v>77412328767</v>
      </c>
      <c r="K101" s="1">
        <v>0</v>
      </c>
      <c r="M101" s="1">
        <v>77412328767</v>
      </c>
    </row>
    <row r="102" spans="1:13" ht="21" x14ac:dyDescent="0.25">
      <c r="A102" s="2" t="s">
        <v>115</v>
      </c>
      <c r="C102" s="1">
        <v>0</v>
      </c>
      <c r="E102" s="16">
        <v>0</v>
      </c>
      <c r="G102" s="1">
        <f t="shared" si="1"/>
        <v>0</v>
      </c>
      <c r="I102" s="1">
        <v>63949315067</v>
      </c>
      <c r="K102" s="1">
        <v>0</v>
      </c>
      <c r="M102" s="1">
        <v>63949315067</v>
      </c>
    </row>
    <row r="103" spans="1:13" ht="21" x14ac:dyDescent="0.25">
      <c r="A103" s="2" t="s">
        <v>120</v>
      </c>
      <c r="C103" s="1">
        <v>11219178103</v>
      </c>
      <c r="E103" s="16">
        <v>0</v>
      </c>
      <c r="G103" s="1">
        <f t="shared" si="1"/>
        <v>11219178103</v>
      </c>
      <c r="I103" s="1">
        <v>92342465753</v>
      </c>
      <c r="K103" s="1">
        <v>0</v>
      </c>
      <c r="M103" s="1">
        <v>92342465753</v>
      </c>
    </row>
    <row r="104" spans="1:13" ht="21" x14ac:dyDescent="0.25">
      <c r="A104" s="2" t="s">
        <v>149</v>
      </c>
      <c r="C104" s="1">
        <v>0</v>
      </c>
      <c r="E104" s="16">
        <v>0</v>
      </c>
      <c r="G104" s="1">
        <f t="shared" si="1"/>
        <v>0</v>
      </c>
      <c r="I104" s="1">
        <v>101549589039</v>
      </c>
      <c r="K104" s="1">
        <v>0</v>
      </c>
      <c r="M104" s="1">
        <v>101549589039</v>
      </c>
    </row>
    <row r="105" spans="1:13" ht="21" x14ac:dyDescent="0.25">
      <c r="A105" s="2" t="s">
        <v>120</v>
      </c>
      <c r="C105" s="1">
        <v>15706849316</v>
      </c>
      <c r="E105" s="16">
        <v>0</v>
      </c>
      <c r="G105" s="1">
        <f t="shared" si="1"/>
        <v>15706849316</v>
      </c>
      <c r="I105" s="1">
        <v>126863013696</v>
      </c>
      <c r="K105" s="1">
        <v>0</v>
      </c>
      <c r="M105" s="1">
        <v>126863013696</v>
      </c>
    </row>
    <row r="106" spans="1:13" ht="21" x14ac:dyDescent="0.25">
      <c r="A106" s="2" t="s">
        <v>130</v>
      </c>
      <c r="C106" s="1">
        <v>0</v>
      </c>
      <c r="E106" s="16">
        <v>0</v>
      </c>
      <c r="G106" s="1">
        <f t="shared" si="1"/>
        <v>0</v>
      </c>
      <c r="I106" s="1">
        <v>83065068492</v>
      </c>
      <c r="K106" s="1">
        <v>0</v>
      </c>
      <c r="M106" s="1">
        <v>83065068492</v>
      </c>
    </row>
    <row r="107" spans="1:13" ht="21" x14ac:dyDescent="0.25">
      <c r="A107" s="2" t="s">
        <v>109</v>
      </c>
      <c r="C107" s="1">
        <v>0</v>
      </c>
      <c r="E107" s="16">
        <v>0</v>
      </c>
      <c r="G107" s="1">
        <f t="shared" si="1"/>
        <v>0</v>
      </c>
      <c r="I107" s="1">
        <v>76428493150</v>
      </c>
      <c r="K107" s="1">
        <v>0</v>
      </c>
      <c r="M107" s="1">
        <v>76428493150</v>
      </c>
    </row>
    <row r="108" spans="1:13" ht="21" x14ac:dyDescent="0.25">
      <c r="A108" s="2" t="s">
        <v>127</v>
      </c>
      <c r="C108" s="1">
        <v>0</v>
      </c>
      <c r="E108" s="16">
        <v>0</v>
      </c>
      <c r="G108" s="1">
        <f t="shared" si="1"/>
        <v>0</v>
      </c>
      <c r="I108" s="1">
        <v>45304109587</v>
      </c>
      <c r="K108" s="1">
        <v>0</v>
      </c>
      <c r="M108" s="1">
        <v>45304109587</v>
      </c>
    </row>
    <row r="109" spans="1:13" ht="21" x14ac:dyDescent="0.25">
      <c r="A109" s="2" t="s">
        <v>109</v>
      </c>
      <c r="C109" s="1">
        <v>0</v>
      </c>
      <c r="E109" s="16">
        <v>0</v>
      </c>
      <c r="G109" s="1">
        <f t="shared" si="1"/>
        <v>0</v>
      </c>
      <c r="I109" s="1">
        <v>112493835617</v>
      </c>
      <c r="K109" s="1">
        <v>0</v>
      </c>
      <c r="M109" s="1">
        <v>112493835617</v>
      </c>
    </row>
    <row r="110" spans="1:13" ht="21" x14ac:dyDescent="0.25">
      <c r="A110" s="2" t="s">
        <v>120</v>
      </c>
      <c r="C110" s="1">
        <v>17087671252</v>
      </c>
      <c r="E110" s="16">
        <v>0</v>
      </c>
      <c r="G110" s="1">
        <f t="shared" si="1"/>
        <v>17087671252</v>
      </c>
      <c r="I110" s="1">
        <v>143821232874</v>
      </c>
      <c r="K110" s="1">
        <v>0</v>
      </c>
      <c r="M110" s="1">
        <v>143821232874</v>
      </c>
    </row>
    <row r="111" spans="1:13" ht="21" x14ac:dyDescent="0.25">
      <c r="A111" s="2" t="s">
        <v>122</v>
      </c>
      <c r="C111" s="1">
        <v>179515222388</v>
      </c>
      <c r="E111" s="16">
        <v>0</v>
      </c>
      <c r="G111" s="1">
        <f t="shared" si="1"/>
        <v>179515222388</v>
      </c>
      <c r="I111" s="1">
        <v>992309742899</v>
      </c>
      <c r="K111" s="1">
        <v>0</v>
      </c>
      <c r="M111" s="1">
        <v>992309742899</v>
      </c>
    </row>
    <row r="112" spans="1:13" ht="21" x14ac:dyDescent="0.25">
      <c r="A112" s="2" t="s">
        <v>115</v>
      </c>
      <c r="C112" s="1">
        <v>0</v>
      </c>
      <c r="E112" s="16">
        <v>0</v>
      </c>
      <c r="G112" s="1">
        <f t="shared" si="1"/>
        <v>0</v>
      </c>
      <c r="I112" s="1">
        <v>63431506849</v>
      </c>
      <c r="K112" s="1">
        <v>0</v>
      </c>
      <c r="M112" s="1">
        <v>63431506849</v>
      </c>
    </row>
    <row r="113" spans="1:13" ht="21" x14ac:dyDescent="0.25">
      <c r="A113" s="2" t="s">
        <v>127</v>
      </c>
      <c r="C113" s="1">
        <v>0</v>
      </c>
      <c r="E113" s="16">
        <v>0</v>
      </c>
      <c r="G113" s="1">
        <f t="shared" si="1"/>
        <v>0</v>
      </c>
      <c r="I113" s="1">
        <v>80350684930</v>
      </c>
      <c r="K113" s="1">
        <v>0</v>
      </c>
      <c r="M113" s="1">
        <v>80350684930</v>
      </c>
    </row>
    <row r="114" spans="1:13" ht="21" x14ac:dyDescent="0.25">
      <c r="A114" s="2" t="s">
        <v>115</v>
      </c>
      <c r="C114" s="1">
        <v>0</v>
      </c>
      <c r="E114" s="16">
        <v>0</v>
      </c>
      <c r="G114" s="1">
        <f t="shared" si="1"/>
        <v>0</v>
      </c>
      <c r="I114" s="1">
        <v>41424657533</v>
      </c>
      <c r="K114" s="1">
        <v>0</v>
      </c>
      <c r="M114" s="1">
        <v>41424657533</v>
      </c>
    </row>
    <row r="115" spans="1:13" ht="21" x14ac:dyDescent="0.25">
      <c r="A115" s="2" t="s">
        <v>149</v>
      </c>
      <c r="C115" s="1">
        <v>0</v>
      </c>
      <c r="E115" s="16">
        <v>0</v>
      </c>
      <c r="G115" s="1">
        <f t="shared" si="1"/>
        <v>0</v>
      </c>
      <c r="I115" s="1">
        <v>52569863011</v>
      </c>
      <c r="K115" s="1">
        <v>0</v>
      </c>
      <c r="M115" s="1">
        <v>52569863011</v>
      </c>
    </row>
    <row r="116" spans="1:13" ht="21" x14ac:dyDescent="0.25">
      <c r="A116" s="2" t="s">
        <v>120</v>
      </c>
      <c r="C116" s="1">
        <v>6731506851</v>
      </c>
      <c r="E116" s="16">
        <v>0</v>
      </c>
      <c r="G116" s="1">
        <f t="shared" si="1"/>
        <v>6731506851</v>
      </c>
      <c r="I116" s="1">
        <v>51608219176</v>
      </c>
      <c r="K116" s="1">
        <v>0</v>
      </c>
      <c r="M116" s="1">
        <v>51608219176</v>
      </c>
    </row>
    <row r="117" spans="1:13" ht="21" x14ac:dyDescent="0.25">
      <c r="A117" s="2" t="s">
        <v>149</v>
      </c>
      <c r="C117" s="1">
        <v>0</v>
      </c>
      <c r="E117" s="16">
        <v>0</v>
      </c>
      <c r="G117" s="1">
        <f t="shared" si="1"/>
        <v>0</v>
      </c>
      <c r="I117" s="1">
        <v>32824109587</v>
      </c>
      <c r="K117" s="1">
        <v>0</v>
      </c>
      <c r="M117" s="1">
        <v>32824109587</v>
      </c>
    </row>
    <row r="118" spans="1:13" ht="21" x14ac:dyDescent="0.25">
      <c r="A118" s="2" t="s">
        <v>109</v>
      </c>
      <c r="C118" s="1">
        <v>8630136999</v>
      </c>
      <c r="E118" s="16">
        <v>0</v>
      </c>
      <c r="G118" s="1">
        <f t="shared" si="1"/>
        <v>8630136999</v>
      </c>
      <c r="I118" s="1">
        <v>76808219175</v>
      </c>
      <c r="K118" s="1">
        <v>0</v>
      </c>
      <c r="M118" s="1">
        <v>76808219175</v>
      </c>
    </row>
    <row r="119" spans="1:13" ht="21" x14ac:dyDescent="0.25">
      <c r="A119" s="2" t="s">
        <v>120</v>
      </c>
      <c r="C119" s="1">
        <v>25890410957</v>
      </c>
      <c r="E119" s="16">
        <v>0</v>
      </c>
      <c r="G119" s="1">
        <f t="shared" si="1"/>
        <v>25890410957</v>
      </c>
      <c r="I119" s="1">
        <v>94068493137</v>
      </c>
      <c r="K119" s="1">
        <v>175144519</v>
      </c>
      <c r="M119" s="1">
        <v>93893348618</v>
      </c>
    </row>
    <row r="120" spans="1:13" ht="21" x14ac:dyDescent="0.25">
      <c r="A120" s="2" t="s">
        <v>149</v>
      </c>
      <c r="C120" s="1">
        <v>0</v>
      </c>
      <c r="E120" s="16">
        <v>0</v>
      </c>
      <c r="G120" s="1">
        <f t="shared" si="1"/>
        <v>0</v>
      </c>
      <c r="I120" s="1">
        <v>31670136984</v>
      </c>
      <c r="K120" s="1">
        <v>0</v>
      </c>
      <c r="M120" s="1">
        <v>31670136984</v>
      </c>
    </row>
    <row r="121" spans="1:13" ht="21" x14ac:dyDescent="0.25">
      <c r="A121" s="2" t="s">
        <v>131</v>
      </c>
      <c r="C121" s="1">
        <v>0</v>
      </c>
      <c r="E121" s="16">
        <v>0</v>
      </c>
      <c r="G121" s="1">
        <f t="shared" si="1"/>
        <v>0</v>
      </c>
      <c r="I121" s="1">
        <v>32794520547</v>
      </c>
      <c r="K121" s="1">
        <v>0</v>
      </c>
      <c r="M121" s="1">
        <v>32794520547</v>
      </c>
    </row>
    <row r="122" spans="1:13" ht="21" x14ac:dyDescent="0.25">
      <c r="A122" s="2" t="s">
        <v>120</v>
      </c>
      <c r="C122" s="1">
        <v>20712328766</v>
      </c>
      <c r="E122" s="16">
        <v>0</v>
      </c>
      <c r="G122" s="1">
        <f t="shared" si="1"/>
        <v>20712328766</v>
      </c>
      <c r="I122" s="1">
        <v>72493150670</v>
      </c>
      <c r="K122" s="1">
        <v>137292448</v>
      </c>
      <c r="M122" s="1">
        <v>72355858222</v>
      </c>
    </row>
    <row r="123" spans="1:13" ht="21" x14ac:dyDescent="0.25">
      <c r="A123" s="2" t="s">
        <v>149</v>
      </c>
      <c r="C123" s="1">
        <v>0</v>
      </c>
      <c r="E123" s="16">
        <v>0</v>
      </c>
      <c r="G123" s="1">
        <f t="shared" si="1"/>
        <v>0</v>
      </c>
      <c r="I123" s="1">
        <v>94882191778</v>
      </c>
      <c r="K123" s="1">
        <v>0</v>
      </c>
      <c r="M123" s="1">
        <v>94882191778</v>
      </c>
    </row>
    <row r="124" spans="1:13" ht="21" x14ac:dyDescent="0.25">
      <c r="A124" s="2" t="s">
        <v>109</v>
      </c>
      <c r="C124" s="1">
        <v>0</v>
      </c>
      <c r="E124" s="16">
        <v>0</v>
      </c>
      <c r="G124" s="1">
        <f t="shared" si="1"/>
        <v>0</v>
      </c>
      <c r="I124" s="1">
        <v>82849315066</v>
      </c>
      <c r="K124" s="1">
        <v>0</v>
      </c>
      <c r="M124" s="1">
        <v>82849315066</v>
      </c>
    </row>
    <row r="125" spans="1:13" ht="21" x14ac:dyDescent="0.25">
      <c r="A125" s="2" t="s">
        <v>131</v>
      </c>
      <c r="C125" s="1">
        <v>0</v>
      </c>
      <c r="E125" s="16">
        <v>0</v>
      </c>
      <c r="G125" s="1">
        <f t="shared" si="1"/>
        <v>0</v>
      </c>
      <c r="I125" s="1">
        <v>30205479451</v>
      </c>
      <c r="K125" s="1">
        <v>0</v>
      </c>
      <c r="M125" s="1">
        <v>30205479451</v>
      </c>
    </row>
    <row r="126" spans="1:13" ht="21" x14ac:dyDescent="0.25">
      <c r="A126" s="2" t="s">
        <v>149</v>
      </c>
      <c r="C126" s="1">
        <v>0</v>
      </c>
      <c r="E126" s="16">
        <v>0</v>
      </c>
      <c r="G126" s="1">
        <f t="shared" si="1"/>
        <v>0</v>
      </c>
      <c r="I126" s="1">
        <v>30772602738</v>
      </c>
      <c r="K126" s="1">
        <v>0</v>
      </c>
      <c r="M126" s="1">
        <v>30772602738</v>
      </c>
    </row>
    <row r="127" spans="1:13" ht="21" x14ac:dyDescent="0.25">
      <c r="A127" s="2" t="s">
        <v>130</v>
      </c>
      <c r="C127" s="1">
        <v>0</v>
      </c>
      <c r="E127" s="16">
        <v>0</v>
      </c>
      <c r="G127" s="1">
        <f t="shared" si="1"/>
        <v>0</v>
      </c>
      <c r="I127" s="1">
        <v>79224657532</v>
      </c>
      <c r="K127" s="1">
        <v>0</v>
      </c>
      <c r="M127" s="1">
        <v>79224657532</v>
      </c>
    </row>
    <row r="128" spans="1:13" ht="21" x14ac:dyDescent="0.25">
      <c r="A128" s="2" t="s">
        <v>153</v>
      </c>
      <c r="C128" s="1">
        <v>0</v>
      </c>
      <c r="E128" s="16">
        <v>0</v>
      </c>
      <c r="G128" s="1">
        <f t="shared" si="1"/>
        <v>0</v>
      </c>
      <c r="I128" s="1">
        <v>63086301369</v>
      </c>
      <c r="K128" s="1">
        <v>0</v>
      </c>
      <c r="M128" s="1">
        <v>63086301369</v>
      </c>
    </row>
    <row r="129" spans="1:13" ht="21" x14ac:dyDescent="0.25">
      <c r="A129" s="2" t="s">
        <v>129</v>
      </c>
      <c r="C129" s="1">
        <v>0</v>
      </c>
      <c r="E129" s="16">
        <v>0</v>
      </c>
      <c r="G129" s="1">
        <f t="shared" si="1"/>
        <v>0</v>
      </c>
      <c r="I129" s="1">
        <v>414936986665</v>
      </c>
      <c r="K129" s="1">
        <v>0</v>
      </c>
      <c r="M129" s="1">
        <v>414936986665</v>
      </c>
    </row>
    <row r="130" spans="1:13" ht="21" x14ac:dyDescent="0.25">
      <c r="A130" s="2" t="s">
        <v>145</v>
      </c>
      <c r="C130" s="1">
        <v>0</v>
      </c>
      <c r="E130" s="16">
        <v>0</v>
      </c>
      <c r="G130" s="1">
        <f t="shared" si="1"/>
        <v>0</v>
      </c>
      <c r="I130" s="1">
        <v>762663504</v>
      </c>
      <c r="K130" s="1">
        <v>0</v>
      </c>
      <c r="M130" s="1">
        <v>762663504</v>
      </c>
    </row>
    <row r="131" spans="1:13" ht="21" x14ac:dyDescent="0.25">
      <c r="A131" s="2" t="s">
        <v>115</v>
      </c>
      <c r="C131" s="1">
        <v>0</v>
      </c>
      <c r="E131" s="16">
        <v>0</v>
      </c>
      <c r="G131" s="1">
        <f t="shared" si="1"/>
        <v>0</v>
      </c>
      <c r="I131" s="1">
        <v>190726027397</v>
      </c>
      <c r="K131" s="1">
        <v>0</v>
      </c>
      <c r="M131" s="1">
        <v>190726027397</v>
      </c>
    </row>
    <row r="132" spans="1:13" ht="21" x14ac:dyDescent="0.25">
      <c r="A132" s="2" t="s">
        <v>149</v>
      </c>
      <c r="C132" s="1">
        <v>0</v>
      </c>
      <c r="E132" s="16">
        <v>0</v>
      </c>
      <c r="G132" s="1">
        <f t="shared" si="1"/>
        <v>0</v>
      </c>
      <c r="I132" s="1">
        <v>29917808216</v>
      </c>
      <c r="K132" s="1">
        <v>0</v>
      </c>
      <c r="M132" s="1">
        <v>29917808216</v>
      </c>
    </row>
    <row r="133" spans="1:13" ht="21" x14ac:dyDescent="0.25">
      <c r="A133" s="2" t="s">
        <v>126</v>
      </c>
      <c r="C133" s="1">
        <v>38835616437</v>
      </c>
      <c r="E133" s="16">
        <v>0</v>
      </c>
      <c r="G133" s="1">
        <f t="shared" si="1"/>
        <v>38835616437</v>
      </c>
      <c r="I133" s="1">
        <v>130746575331</v>
      </c>
      <c r="K133" s="1">
        <v>217081834</v>
      </c>
      <c r="M133" s="1">
        <v>130529493497</v>
      </c>
    </row>
    <row r="134" spans="1:13" ht="21" x14ac:dyDescent="0.25">
      <c r="A134" s="2" t="s">
        <v>109</v>
      </c>
      <c r="C134" s="1">
        <v>20712328772</v>
      </c>
      <c r="E134" s="16">
        <v>0</v>
      </c>
      <c r="G134" s="1">
        <f t="shared" si="1"/>
        <v>20712328772</v>
      </c>
      <c r="I134" s="1">
        <v>143260273969</v>
      </c>
      <c r="K134" s="1">
        <v>0</v>
      </c>
      <c r="M134" s="1">
        <v>143260273969</v>
      </c>
    </row>
    <row r="135" spans="1:13" ht="21" x14ac:dyDescent="0.25">
      <c r="A135" s="2" t="s">
        <v>120</v>
      </c>
      <c r="C135" s="1">
        <v>67315068492</v>
      </c>
      <c r="E135" s="16">
        <v>0</v>
      </c>
      <c r="G135" s="1">
        <f t="shared" si="1"/>
        <v>67315068492</v>
      </c>
      <c r="I135" s="1">
        <v>219895890404</v>
      </c>
      <c r="K135" s="1">
        <v>284334517</v>
      </c>
      <c r="M135" s="1">
        <v>219611555887</v>
      </c>
    </row>
    <row r="136" spans="1:13" ht="21" x14ac:dyDescent="0.25">
      <c r="A136" s="2" t="s">
        <v>113</v>
      </c>
      <c r="C136" s="1">
        <v>0</v>
      </c>
      <c r="E136" s="16">
        <v>0</v>
      </c>
      <c r="G136" s="1">
        <f t="shared" si="1"/>
        <v>0</v>
      </c>
      <c r="I136" s="1">
        <v>104712328765</v>
      </c>
      <c r="K136" s="1">
        <v>0</v>
      </c>
      <c r="M136" s="1">
        <v>104712328765</v>
      </c>
    </row>
    <row r="137" spans="1:13" ht="21" x14ac:dyDescent="0.25">
      <c r="A137" s="2" t="s">
        <v>109</v>
      </c>
      <c r="C137" s="1">
        <v>0</v>
      </c>
      <c r="E137" s="16">
        <v>0</v>
      </c>
      <c r="G137" s="1">
        <f t="shared" ref="G137:G190" si="2">+C137-E137</f>
        <v>0</v>
      </c>
      <c r="I137" s="1">
        <v>13980821917</v>
      </c>
      <c r="K137" s="1">
        <v>0</v>
      </c>
      <c r="M137" s="1">
        <v>13980821917</v>
      </c>
    </row>
    <row r="138" spans="1:13" ht="21" x14ac:dyDescent="0.25">
      <c r="A138" s="2" t="s">
        <v>116</v>
      </c>
      <c r="C138" s="1">
        <v>106027397250</v>
      </c>
      <c r="E138" s="16">
        <v>164559513</v>
      </c>
      <c r="G138" s="1">
        <f t="shared" si="2"/>
        <v>105862837737</v>
      </c>
      <c r="I138" s="1">
        <v>332219178050</v>
      </c>
      <c r="K138" s="1">
        <v>164559513</v>
      </c>
      <c r="M138" s="1">
        <v>332054618537</v>
      </c>
    </row>
    <row r="139" spans="1:13" ht="21" x14ac:dyDescent="0.25">
      <c r="A139" s="2" t="s">
        <v>113</v>
      </c>
      <c r="C139" s="1">
        <v>49493835612</v>
      </c>
      <c r="E139" s="16">
        <v>0</v>
      </c>
      <c r="G139" s="1">
        <f t="shared" si="2"/>
        <v>49493835612</v>
      </c>
      <c r="I139" s="1">
        <v>158993013689</v>
      </c>
      <c r="K139" s="1">
        <v>0</v>
      </c>
      <c r="M139" s="1">
        <v>158993013689</v>
      </c>
    </row>
    <row r="140" spans="1:13" ht="21" x14ac:dyDescent="0.25">
      <c r="A140" s="2" t="s">
        <v>109</v>
      </c>
      <c r="C140" s="1">
        <v>0</v>
      </c>
      <c r="E140" s="16">
        <v>0</v>
      </c>
      <c r="G140" s="1">
        <f t="shared" si="2"/>
        <v>0</v>
      </c>
      <c r="I140" s="1">
        <v>16915068493</v>
      </c>
      <c r="K140" s="1">
        <v>0</v>
      </c>
      <c r="M140" s="1">
        <v>16915068493</v>
      </c>
    </row>
    <row r="141" spans="1:13" ht="21" x14ac:dyDescent="0.25">
      <c r="A141" s="2" t="s">
        <v>120</v>
      </c>
      <c r="C141" s="1">
        <v>49191780821</v>
      </c>
      <c r="E141" s="16">
        <v>0</v>
      </c>
      <c r="G141" s="1">
        <f t="shared" si="2"/>
        <v>49191780821</v>
      </c>
      <c r="I141" s="1">
        <v>142656164372</v>
      </c>
      <c r="K141" s="1">
        <v>183173377</v>
      </c>
      <c r="M141" s="1">
        <v>142472990995</v>
      </c>
    </row>
    <row r="142" spans="1:13" ht="21" x14ac:dyDescent="0.25">
      <c r="A142" s="2" t="s">
        <v>113</v>
      </c>
      <c r="C142" s="1">
        <v>26100000021</v>
      </c>
      <c r="E142" s="16">
        <v>0</v>
      </c>
      <c r="G142" s="1">
        <f t="shared" si="2"/>
        <v>26100000021</v>
      </c>
      <c r="I142" s="1">
        <v>95338356159</v>
      </c>
      <c r="K142" s="1">
        <v>0</v>
      </c>
      <c r="M142" s="1">
        <v>95338356159</v>
      </c>
    </row>
    <row r="143" spans="1:13" ht="21" x14ac:dyDescent="0.25">
      <c r="A143" s="2" t="s">
        <v>109</v>
      </c>
      <c r="C143" s="1">
        <v>0</v>
      </c>
      <c r="E143" s="16">
        <v>0</v>
      </c>
      <c r="G143" s="1">
        <f t="shared" si="2"/>
        <v>0</v>
      </c>
      <c r="I143" s="1">
        <v>59547945204</v>
      </c>
      <c r="K143" s="1">
        <v>0</v>
      </c>
      <c r="M143" s="1">
        <v>59547945204</v>
      </c>
    </row>
    <row r="144" spans="1:13" ht="21" x14ac:dyDescent="0.25">
      <c r="A144" s="2" t="s">
        <v>109</v>
      </c>
      <c r="C144" s="1">
        <v>35901369876</v>
      </c>
      <c r="E144" s="16">
        <v>0</v>
      </c>
      <c r="G144" s="1">
        <f t="shared" si="2"/>
        <v>35901369876</v>
      </c>
      <c r="I144" s="1">
        <v>176745205479</v>
      </c>
      <c r="K144" s="1">
        <v>0</v>
      </c>
      <c r="M144" s="1">
        <v>176745205479</v>
      </c>
    </row>
    <row r="145" spans="1:13" ht="21" x14ac:dyDescent="0.25">
      <c r="A145" s="2" t="s">
        <v>120</v>
      </c>
      <c r="C145" s="1">
        <v>125568493149</v>
      </c>
      <c r="E145" s="16">
        <v>0</v>
      </c>
      <c r="G145" s="1">
        <f t="shared" si="2"/>
        <v>125568493149</v>
      </c>
      <c r="I145" s="1">
        <v>334849315059</v>
      </c>
      <c r="K145" s="1">
        <v>815149880</v>
      </c>
      <c r="M145" s="1">
        <v>334034165179</v>
      </c>
    </row>
    <row r="146" spans="1:13" ht="21" x14ac:dyDescent="0.25">
      <c r="A146" s="2" t="s">
        <v>130</v>
      </c>
      <c r="C146" s="1">
        <v>0</v>
      </c>
      <c r="E146" s="16">
        <v>0</v>
      </c>
      <c r="G146" s="1">
        <f t="shared" si="2"/>
        <v>0</v>
      </c>
      <c r="I146" s="1">
        <v>129797260273</v>
      </c>
      <c r="K146" s="1">
        <v>0</v>
      </c>
      <c r="M146" s="1">
        <v>129797260273</v>
      </c>
    </row>
    <row r="147" spans="1:13" ht="21" x14ac:dyDescent="0.25">
      <c r="A147" s="2" t="s">
        <v>109</v>
      </c>
      <c r="C147" s="1">
        <v>43754794532</v>
      </c>
      <c r="E147" s="16">
        <v>0</v>
      </c>
      <c r="G147" s="1">
        <f t="shared" si="2"/>
        <v>43754794532</v>
      </c>
      <c r="I147" s="1">
        <v>201945205480</v>
      </c>
      <c r="K147" s="1">
        <v>0</v>
      </c>
      <c r="M147" s="1">
        <v>201945205480</v>
      </c>
    </row>
    <row r="148" spans="1:13" ht="21" x14ac:dyDescent="0.25">
      <c r="A148" s="2" t="s">
        <v>113</v>
      </c>
      <c r="C148" s="1">
        <v>41704109588</v>
      </c>
      <c r="E148" s="16">
        <v>0</v>
      </c>
      <c r="G148" s="1">
        <f t="shared" si="2"/>
        <v>41704109588</v>
      </c>
      <c r="I148" s="1">
        <v>116926027393</v>
      </c>
      <c r="K148" s="1">
        <v>0</v>
      </c>
      <c r="M148" s="1">
        <v>116926027393</v>
      </c>
    </row>
    <row r="149" spans="1:13" ht="21" x14ac:dyDescent="0.25">
      <c r="A149" s="2" t="s">
        <v>113</v>
      </c>
      <c r="C149" s="1">
        <v>78041095881</v>
      </c>
      <c r="E149" s="16">
        <v>0</v>
      </c>
      <c r="G149" s="1">
        <f t="shared" si="2"/>
        <v>78041095881</v>
      </c>
      <c r="I149" s="1">
        <v>180616438327</v>
      </c>
      <c r="K149" s="1">
        <v>0</v>
      </c>
      <c r="M149" s="1">
        <v>180616438327</v>
      </c>
    </row>
    <row r="150" spans="1:13" ht="21" x14ac:dyDescent="0.25">
      <c r="A150" s="2" t="s">
        <v>127</v>
      </c>
      <c r="C150" s="1">
        <v>77991780813</v>
      </c>
      <c r="E150" s="16">
        <v>0</v>
      </c>
      <c r="G150" s="1">
        <f t="shared" si="2"/>
        <v>77991780813</v>
      </c>
      <c r="I150" s="1">
        <v>178002739697</v>
      </c>
      <c r="K150" s="1">
        <v>0</v>
      </c>
      <c r="M150" s="1">
        <v>178002739697</v>
      </c>
    </row>
    <row r="151" spans="1:13" ht="21" x14ac:dyDescent="0.25">
      <c r="A151" s="2" t="s">
        <v>113</v>
      </c>
      <c r="C151" s="1">
        <v>439631506832</v>
      </c>
      <c r="E151" s="16">
        <v>0</v>
      </c>
      <c r="G151" s="1">
        <f t="shared" si="2"/>
        <v>439631506832</v>
      </c>
      <c r="I151" s="1">
        <v>1003026575317</v>
      </c>
      <c r="K151" s="1">
        <v>0</v>
      </c>
      <c r="M151" s="1">
        <v>1003026575317</v>
      </c>
    </row>
    <row r="152" spans="1:13" ht="21" x14ac:dyDescent="0.25">
      <c r="A152" s="2" t="s">
        <v>109</v>
      </c>
      <c r="C152" s="1">
        <v>33657534253</v>
      </c>
      <c r="E152" s="16">
        <v>0</v>
      </c>
      <c r="G152" s="1">
        <f t="shared" si="2"/>
        <v>33657534253</v>
      </c>
      <c r="I152" s="1">
        <v>134630136985</v>
      </c>
      <c r="K152" s="1">
        <v>0</v>
      </c>
      <c r="M152" s="1">
        <v>134630136985</v>
      </c>
    </row>
    <row r="153" spans="1:13" ht="21" x14ac:dyDescent="0.25">
      <c r="A153" s="2" t="s">
        <v>120</v>
      </c>
      <c r="C153" s="1">
        <v>77671232875</v>
      </c>
      <c r="E153" s="16">
        <v>0</v>
      </c>
      <c r="G153" s="1">
        <f t="shared" si="2"/>
        <v>77671232875</v>
      </c>
      <c r="I153" s="1">
        <v>178643835607</v>
      </c>
      <c r="K153" s="1">
        <v>403123808</v>
      </c>
      <c r="M153" s="1">
        <v>178240711799</v>
      </c>
    </row>
    <row r="154" spans="1:13" ht="21" x14ac:dyDescent="0.25">
      <c r="A154" s="2" t="s">
        <v>128</v>
      </c>
      <c r="C154" s="1">
        <v>902</v>
      </c>
      <c r="E154" s="16">
        <v>0</v>
      </c>
      <c r="G154" s="1">
        <f t="shared" si="2"/>
        <v>902</v>
      </c>
      <c r="I154" s="1">
        <v>902</v>
      </c>
      <c r="K154" s="1">
        <v>0</v>
      </c>
      <c r="M154" s="1">
        <v>902</v>
      </c>
    </row>
    <row r="155" spans="1:13" ht="21" x14ac:dyDescent="0.25">
      <c r="A155" s="2" t="s">
        <v>130</v>
      </c>
      <c r="C155" s="1">
        <v>0</v>
      </c>
      <c r="E155" s="16">
        <v>0</v>
      </c>
      <c r="G155" s="1">
        <f t="shared" si="2"/>
        <v>0</v>
      </c>
      <c r="I155" s="1">
        <v>52816438356</v>
      </c>
      <c r="K155" s="1">
        <v>0</v>
      </c>
      <c r="M155" s="1">
        <v>52816438356</v>
      </c>
    </row>
    <row r="156" spans="1:13" ht="21" x14ac:dyDescent="0.25">
      <c r="A156" s="2" t="s">
        <v>129</v>
      </c>
      <c r="C156" s="1">
        <v>265290410949</v>
      </c>
      <c r="E156" s="16">
        <v>0</v>
      </c>
      <c r="G156" s="1">
        <f t="shared" si="2"/>
        <v>265290410949</v>
      </c>
      <c r="I156" s="1">
        <v>709008904068</v>
      </c>
      <c r="K156" s="1">
        <v>0</v>
      </c>
      <c r="M156" s="1">
        <v>709008904068</v>
      </c>
    </row>
    <row r="157" spans="1:13" ht="21" x14ac:dyDescent="0.25">
      <c r="A157" s="2" t="s">
        <v>115</v>
      </c>
      <c r="C157" s="1">
        <v>243887671214</v>
      </c>
      <c r="E157" s="16">
        <v>0</v>
      </c>
      <c r="G157" s="1">
        <f t="shared" si="2"/>
        <v>243887671214</v>
      </c>
      <c r="I157" s="1">
        <v>572782191729</v>
      </c>
      <c r="K157" s="1">
        <v>0</v>
      </c>
      <c r="M157" s="1">
        <v>572782191729</v>
      </c>
    </row>
    <row r="158" spans="1:13" ht="21" x14ac:dyDescent="0.25">
      <c r="A158" s="2" t="s">
        <v>130</v>
      </c>
      <c r="C158" s="1">
        <v>115212328740</v>
      </c>
      <c r="E158" s="16">
        <v>0</v>
      </c>
      <c r="G158" s="1">
        <f t="shared" si="2"/>
        <v>115212328740</v>
      </c>
      <c r="I158" s="1">
        <v>257307534186</v>
      </c>
      <c r="K158" s="1">
        <v>0</v>
      </c>
      <c r="M158" s="1">
        <v>257307534186</v>
      </c>
    </row>
    <row r="159" spans="1:13" ht="21" x14ac:dyDescent="0.25">
      <c r="A159" s="2" t="s">
        <v>131</v>
      </c>
      <c r="C159" s="1">
        <v>107445205470</v>
      </c>
      <c r="E159" s="16">
        <v>0</v>
      </c>
      <c r="G159" s="1">
        <f t="shared" si="2"/>
        <v>107445205470</v>
      </c>
      <c r="I159" s="1">
        <v>239960958883</v>
      </c>
      <c r="K159" s="1">
        <v>0</v>
      </c>
      <c r="M159" s="1">
        <v>239960958883</v>
      </c>
    </row>
    <row r="160" spans="1:13" ht="21" x14ac:dyDescent="0.25">
      <c r="A160" s="2" t="s">
        <v>109</v>
      </c>
      <c r="C160" s="1">
        <v>39267123293</v>
      </c>
      <c r="E160" s="16">
        <v>0</v>
      </c>
      <c r="G160" s="1">
        <f t="shared" si="2"/>
        <v>39267123293</v>
      </c>
      <c r="I160" s="1">
        <v>138945205478</v>
      </c>
      <c r="K160" s="1">
        <v>0</v>
      </c>
      <c r="M160" s="1">
        <v>138945205478</v>
      </c>
    </row>
    <row r="161" spans="1:13" ht="21" x14ac:dyDescent="0.25">
      <c r="A161" s="2" t="s">
        <v>109</v>
      </c>
      <c r="C161" s="1">
        <v>25890410981</v>
      </c>
      <c r="E161" s="16">
        <v>0</v>
      </c>
      <c r="G161" s="1">
        <f t="shared" si="2"/>
        <v>25890410981</v>
      </c>
      <c r="I161" s="1">
        <v>85956164385</v>
      </c>
      <c r="K161" s="1">
        <v>0</v>
      </c>
      <c r="M161" s="1">
        <v>85956164385</v>
      </c>
    </row>
    <row r="162" spans="1:13" ht="21" x14ac:dyDescent="0.25">
      <c r="A162" s="2" t="s">
        <v>109</v>
      </c>
      <c r="C162" s="1">
        <v>57994520556</v>
      </c>
      <c r="E162" s="16">
        <v>0</v>
      </c>
      <c r="G162" s="1">
        <f t="shared" si="2"/>
        <v>57994520556</v>
      </c>
      <c r="I162" s="1">
        <v>183649315068</v>
      </c>
      <c r="K162" s="1">
        <v>0</v>
      </c>
      <c r="M162" s="1">
        <v>183649315068</v>
      </c>
    </row>
    <row r="163" spans="1:13" ht="21" x14ac:dyDescent="0.25">
      <c r="A163" s="2" t="s">
        <v>109</v>
      </c>
      <c r="C163" s="1">
        <v>29730821924</v>
      </c>
      <c r="E163" s="16">
        <v>0</v>
      </c>
      <c r="G163" s="1">
        <f t="shared" si="2"/>
        <v>29730821924</v>
      </c>
      <c r="I163" s="1">
        <v>84618493148</v>
      </c>
      <c r="K163" s="1">
        <v>0</v>
      </c>
      <c r="M163" s="1">
        <v>84618493148</v>
      </c>
    </row>
    <row r="164" spans="1:13" ht="21" x14ac:dyDescent="0.25">
      <c r="A164" s="2" t="s">
        <v>109</v>
      </c>
      <c r="C164" s="1">
        <v>6990410976</v>
      </c>
      <c r="E164" s="16">
        <v>0</v>
      </c>
      <c r="G164" s="1">
        <f t="shared" si="2"/>
        <v>6990410976</v>
      </c>
      <c r="I164" s="1">
        <v>23862328765</v>
      </c>
      <c r="K164" s="1">
        <v>0</v>
      </c>
      <c r="M164" s="1">
        <v>23862328765</v>
      </c>
    </row>
    <row r="165" spans="1:13" ht="21" x14ac:dyDescent="0.25">
      <c r="A165" s="2" t="s">
        <v>130</v>
      </c>
      <c r="C165" s="1">
        <v>86301369866</v>
      </c>
      <c r="E165" s="16">
        <v>0</v>
      </c>
      <c r="G165" s="1">
        <f t="shared" si="2"/>
        <v>86301369866</v>
      </c>
      <c r="I165" s="1">
        <v>163972602740</v>
      </c>
      <c r="K165" s="1">
        <v>0</v>
      </c>
      <c r="M165" s="1">
        <v>163972602740</v>
      </c>
    </row>
    <row r="166" spans="1:13" ht="21" x14ac:dyDescent="0.25">
      <c r="A166" s="2" t="s">
        <v>109</v>
      </c>
      <c r="C166" s="1">
        <v>62309589053</v>
      </c>
      <c r="E166" s="16">
        <v>0</v>
      </c>
      <c r="G166" s="1">
        <f t="shared" si="2"/>
        <v>62309589053</v>
      </c>
      <c r="I166" s="1">
        <v>121339726025</v>
      </c>
      <c r="K166" s="1">
        <v>0</v>
      </c>
      <c r="M166" s="1">
        <v>121339726025</v>
      </c>
    </row>
    <row r="167" spans="1:13" ht="21" x14ac:dyDescent="0.25">
      <c r="A167" s="2" t="s">
        <v>113</v>
      </c>
      <c r="C167" s="1">
        <v>70236986299</v>
      </c>
      <c r="E167" s="16">
        <v>0</v>
      </c>
      <c r="G167" s="1">
        <f t="shared" si="2"/>
        <v>70236986299</v>
      </c>
      <c r="I167" s="1">
        <v>109472054784</v>
      </c>
      <c r="K167" s="1">
        <v>0</v>
      </c>
      <c r="M167" s="1">
        <v>109472054784</v>
      </c>
    </row>
    <row r="168" spans="1:13" ht="21" x14ac:dyDescent="0.25">
      <c r="A168" s="2" t="s">
        <v>127</v>
      </c>
      <c r="C168" s="1">
        <v>41582465742</v>
      </c>
      <c r="E168" s="16">
        <v>0</v>
      </c>
      <c r="G168" s="1">
        <f t="shared" si="2"/>
        <v>41582465742</v>
      </c>
      <c r="I168" s="1">
        <v>63465205454</v>
      </c>
      <c r="K168" s="1">
        <v>0</v>
      </c>
      <c r="M168" s="1">
        <v>63465205454</v>
      </c>
    </row>
    <row r="169" spans="1:13" ht="21" x14ac:dyDescent="0.25">
      <c r="A169" s="2" t="s">
        <v>116</v>
      </c>
      <c r="C169" s="1">
        <v>21205479450</v>
      </c>
      <c r="E169" s="16">
        <v>0</v>
      </c>
      <c r="G169" s="1">
        <f t="shared" si="2"/>
        <v>21205479450</v>
      </c>
      <c r="I169" s="1">
        <v>29687671230</v>
      </c>
      <c r="K169" s="1">
        <v>0</v>
      </c>
      <c r="M169" s="1">
        <v>29687671230</v>
      </c>
    </row>
    <row r="170" spans="1:13" ht="21" x14ac:dyDescent="0.25">
      <c r="A170" s="2" t="s">
        <v>120</v>
      </c>
      <c r="C170" s="1">
        <v>46602739725</v>
      </c>
      <c r="E170" s="16">
        <v>0</v>
      </c>
      <c r="G170" s="1">
        <f t="shared" si="2"/>
        <v>46602739725</v>
      </c>
      <c r="I170" s="1">
        <v>63690410952</v>
      </c>
      <c r="K170" s="1">
        <v>289933554</v>
      </c>
      <c r="M170" s="1">
        <v>63400477398</v>
      </c>
    </row>
    <row r="171" spans="1:13" ht="21" x14ac:dyDescent="0.25">
      <c r="A171" s="2" t="s">
        <v>116</v>
      </c>
      <c r="C171" s="1">
        <v>45616438350</v>
      </c>
      <c r="E171" s="16">
        <v>0</v>
      </c>
      <c r="G171" s="1">
        <f t="shared" si="2"/>
        <v>45616438350</v>
      </c>
      <c r="I171" s="1">
        <v>59301369855</v>
      </c>
      <c r="K171" s="1">
        <v>0</v>
      </c>
      <c r="M171" s="1">
        <v>59301369855</v>
      </c>
    </row>
    <row r="172" spans="1:13" ht="21" x14ac:dyDescent="0.25">
      <c r="A172" s="2" t="s">
        <v>116</v>
      </c>
      <c r="C172" s="1">
        <v>123287671230</v>
      </c>
      <c r="E172" s="16">
        <v>0</v>
      </c>
      <c r="G172" s="1">
        <f t="shared" si="2"/>
        <v>123287671230</v>
      </c>
      <c r="I172" s="1">
        <v>156164383558</v>
      </c>
      <c r="K172" s="1">
        <v>0</v>
      </c>
      <c r="M172" s="1">
        <v>156164383558</v>
      </c>
    </row>
    <row r="173" spans="1:13" ht="21" x14ac:dyDescent="0.25">
      <c r="A173" s="2" t="s">
        <v>116</v>
      </c>
      <c r="C173" s="1">
        <v>110958904080</v>
      </c>
      <c r="E173" s="16">
        <v>0</v>
      </c>
      <c r="G173" s="1">
        <f t="shared" si="2"/>
        <v>110958904080</v>
      </c>
      <c r="I173" s="1">
        <v>129452054760</v>
      </c>
      <c r="K173" s="1">
        <v>0</v>
      </c>
      <c r="M173" s="1">
        <v>129452054760</v>
      </c>
    </row>
    <row r="174" spans="1:13" ht="21" x14ac:dyDescent="0.25">
      <c r="A174" s="2" t="s">
        <v>109</v>
      </c>
      <c r="C174" s="1">
        <v>14369178079</v>
      </c>
      <c r="E174" s="16">
        <v>0</v>
      </c>
      <c r="G174" s="1">
        <f t="shared" si="2"/>
        <v>14369178079</v>
      </c>
      <c r="I174" s="1">
        <v>16958219174</v>
      </c>
      <c r="K174" s="1">
        <v>14204726</v>
      </c>
      <c r="M174" s="1">
        <v>16944014448</v>
      </c>
    </row>
    <row r="175" spans="1:13" ht="21" x14ac:dyDescent="0.25">
      <c r="A175" s="2" t="s">
        <v>116</v>
      </c>
      <c r="C175" s="1">
        <v>91232876700</v>
      </c>
      <c r="E175" s="16">
        <v>0</v>
      </c>
      <c r="G175" s="1">
        <f t="shared" si="2"/>
        <v>91232876700</v>
      </c>
      <c r="I175" s="1">
        <v>94273972590</v>
      </c>
      <c r="K175" s="1">
        <v>0</v>
      </c>
      <c r="M175" s="1">
        <v>94273972590</v>
      </c>
    </row>
    <row r="176" spans="1:13" ht="21" x14ac:dyDescent="0.25">
      <c r="A176" s="2" t="s">
        <v>109</v>
      </c>
      <c r="C176" s="1">
        <v>10097260260</v>
      </c>
      <c r="E176" s="16">
        <v>0</v>
      </c>
      <c r="G176" s="1">
        <f t="shared" si="2"/>
        <v>10097260260</v>
      </c>
      <c r="I176" s="1">
        <v>10433835602</v>
      </c>
      <c r="K176" s="1">
        <v>0</v>
      </c>
      <c r="M176" s="1">
        <v>10433835602</v>
      </c>
    </row>
    <row r="177" spans="1:13" ht="21" x14ac:dyDescent="0.25">
      <c r="A177" s="2" t="s">
        <v>118</v>
      </c>
      <c r="C177" s="1">
        <v>36246575316</v>
      </c>
      <c r="E177" s="16">
        <v>93601535</v>
      </c>
      <c r="G177" s="1">
        <f t="shared" si="2"/>
        <v>36152973781</v>
      </c>
      <c r="I177" s="1">
        <v>36246575316</v>
      </c>
      <c r="K177" s="1">
        <v>93601535</v>
      </c>
      <c r="M177" s="1">
        <v>36152973781</v>
      </c>
    </row>
    <row r="178" spans="1:13" ht="21" x14ac:dyDescent="0.25">
      <c r="A178" s="2" t="s">
        <v>109</v>
      </c>
      <c r="C178" s="1">
        <v>48328767116</v>
      </c>
      <c r="E178" s="16">
        <v>124802047</v>
      </c>
      <c r="G178" s="1">
        <f t="shared" si="2"/>
        <v>48203965069</v>
      </c>
      <c r="I178" s="1">
        <v>48328767116</v>
      </c>
      <c r="K178" s="1">
        <v>124802047</v>
      </c>
      <c r="M178" s="1">
        <v>48203965069</v>
      </c>
    </row>
    <row r="179" spans="1:13" ht="21" x14ac:dyDescent="0.25">
      <c r="A179" s="2" t="s">
        <v>109</v>
      </c>
      <c r="C179" s="1">
        <v>65243835612</v>
      </c>
      <c r="E179" s="16">
        <v>224450480</v>
      </c>
      <c r="G179" s="1">
        <f t="shared" si="2"/>
        <v>65019385132</v>
      </c>
      <c r="I179" s="1">
        <v>65243835612</v>
      </c>
      <c r="K179" s="1">
        <v>224450480</v>
      </c>
      <c r="M179" s="1">
        <v>65019385132</v>
      </c>
    </row>
    <row r="180" spans="1:13" ht="21" x14ac:dyDescent="0.25">
      <c r="A180" s="2" t="s">
        <v>113</v>
      </c>
      <c r="C180" s="1">
        <v>50486301346</v>
      </c>
      <c r="E180" s="16">
        <v>0</v>
      </c>
      <c r="G180" s="1">
        <f t="shared" si="2"/>
        <v>50486301346</v>
      </c>
      <c r="I180" s="1">
        <v>50486301346</v>
      </c>
      <c r="K180" s="1">
        <v>0</v>
      </c>
      <c r="M180" s="1">
        <v>50486301346</v>
      </c>
    </row>
    <row r="181" spans="1:13" ht="21" x14ac:dyDescent="0.25">
      <c r="A181" s="2" t="s">
        <v>132</v>
      </c>
      <c r="C181" s="1">
        <v>11696296512</v>
      </c>
      <c r="E181" s="16">
        <v>0</v>
      </c>
      <c r="G181" s="1">
        <f t="shared" si="2"/>
        <v>11696296512</v>
      </c>
      <c r="I181" s="1">
        <v>11696296512</v>
      </c>
      <c r="K181" s="1">
        <v>0</v>
      </c>
      <c r="M181" s="1">
        <v>11696296512</v>
      </c>
    </row>
    <row r="182" spans="1:13" ht="21" x14ac:dyDescent="0.25">
      <c r="A182" s="2" t="s">
        <v>119</v>
      </c>
      <c r="C182" s="1">
        <v>10356164376</v>
      </c>
      <c r="E182" s="16">
        <v>62186905</v>
      </c>
      <c r="G182" s="1">
        <f t="shared" si="2"/>
        <v>10293977471</v>
      </c>
      <c r="I182" s="1">
        <v>10356164376</v>
      </c>
      <c r="K182" s="1">
        <v>62186905</v>
      </c>
      <c r="M182" s="1">
        <v>10293977471</v>
      </c>
    </row>
    <row r="183" spans="1:13" ht="21" x14ac:dyDescent="0.25">
      <c r="A183" s="2" t="s">
        <v>116</v>
      </c>
      <c r="C183" s="1">
        <v>90739726008</v>
      </c>
      <c r="E183" s="16">
        <v>0</v>
      </c>
      <c r="G183" s="1">
        <f t="shared" si="2"/>
        <v>90739726008</v>
      </c>
      <c r="I183" s="1">
        <v>90739726008</v>
      </c>
      <c r="K183" s="1">
        <v>0</v>
      </c>
      <c r="M183" s="1">
        <v>90739726008</v>
      </c>
    </row>
    <row r="184" spans="1:13" ht="21" x14ac:dyDescent="0.25">
      <c r="A184" s="2" t="s">
        <v>113</v>
      </c>
      <c r="C184" s="1">
        <v>14757534232</v>
      </c>
      <c r="E184" s="16">
        <v>0</v>
      </c>
      <c r="G184" s="1">
        <f t="shared" si="2"/>
        <v>14757534232</v>
      </c>
      <c r="I184" s="1">
        <v>14757534232</v>
      </c>
      <c r="K184" s="1">
        <v>0</v>
      </c>
      <c r="M184" s="1">
        <v>14757534232</v>
      </c>
    </row>
    <row r="185" spans="1:13" ht="21" x14ac:dyDescent="0.25">
      <c r="A185" s="2" t="s">
        <v>118</v>
      </c>
      <c r="C185" s="1">
        <v>76117808214</v>
      </c>
      <c r="E185" s="16">
        <v>1100595005</v>
      </c>
      <c r="G185" s="1">
        <f t="shared" si="2"/>
        <v>75017213209</v>
      </c>
      <c r="I185" s="1">
        <v>76117808214</v>
      </c>
      <c r="K185" s="1">
        <v>1100595005</v>
      </c>
      <c r="M185" s="1">
        <v>75017213209</v>
      </c>
    </row>
    <row r="186" spans="1:13" ht="21" x14ac:dyDescent="0.25">
      <c r="A186" s="2" t="s">
        <v>126</v>
      </c>
      <c r="C186" s="1">
        <v>28893698628</v>
      </c>
      <c r="E186" s="16">
        <v>466134173</v>
      </c>
      <c r="G186" s="1">
        <f t="shared" si="2"/>
        <v>28427564455</v>
      </c>
      <c r="I186" s="1">
        <v>28893698628</v>
      </c>
      <c r="K186" s="1">
        <v>466134173</v>
      </c>
      <c r="M186" s="1">
        <v>28427564455</v>
      </c>
    </row>
    <row r="187" spans="1:13" ht="21" x14ac:dyDescent="0.25">
      <c r="A187" s="2" t="s">
        <v>120</v>
      </c>
      <c r="C187" s="1">
        <v>17534246570</v>
      </c>
      <c r="E187" s="16">
        <v>316986272</v>
      </c>
      <c r="G187" s="1">
        <f t="shared" si="2"/>
        <v>17217260298</v>
      </c>
      <c r="I187" s="1">
        <v>17534246570</v>
      </c>
      <c r="K187" s="1">
        <v>316986272</v>
      </c>
      <c r="M187" s="1">
        <v>17217260298</v>
      </c>
    </row>
    <row r="188" spans="1:13" ht="21" x14ac:dyDescent="0.25">
      <c r="A188" s="2" t="s">
        <v>119</v>
      </c>
      <c r="C188" s="1">
        <v>2454794517</v>
      </c>
      <c r="E188" s="16">
        <v>50587158</v>
      </c>
      <c r="G188" s="1">
        <f t="shared" si="2"/>
        <v>2404207359</v>
      </c>
      <c r="I188" s="1">
        <v>2454794517</v>
      </c>
      <c r="K188" s="1">
        <v>50587158</v>
      </c>
      <c r="M188" s="1">
        <v>2404207359</v>
      </c>
    </row>
    <row r="189" spans="1:13" ht="21" x14ac:dyDescent="0.25">
      <c r="A189" s="2" t="s">
        <v>113</v>
      </c>
      <c r="C189" s="1">
        <v>4315068490</v>
      </c>
      <c r="E189" s="16">
        <v>0</v>
      </c>
      <c r="G189" s="1">
        <f t="shared" si="2"/>
        <v>4315068490</v>
      </c>
      <c r="I189" s="1">
        <v>4315068490</v>
      </c>
      <c r="K189" s="1">
        <v>0</v>
      </c>
      <c r="M189" s="1">
        <v>4315068490</v>
      </c>
    </row>
    <row r="190" spans="1:13" ht="21.75" thickBot="1" x14ac:dyDescent="0.3">
      <c r="A190" s="2" t="s">
        <v>129</v>
      </c>
      <c r="C190" s="1">
        <v>647260272</v>
      </c>
      <c r="E190" s="16">
        <v>15271616</v>
      </c>
      <c r="G190" s="1">
        <f t="shared" si="2"/>
        <v>631988656</v>
      </c>
      <c r="I190" s="1">
        <v>647260272</v>
      </c>
      <c r="K190" s="1">
        <v>15271616</v>
      </c>
      <c r="M190" s="1">
        <v>631988656</v>
      </c>
    </row>
    <row r="191" spans="1:13" ht="21.75" thickBot="1" x14ac:dyDescent="0.3">
      <c r="A191" s="2" t="s">
        <v>24</v>
      </c>
      <c r="C191" s="7">
        <f>SUM(C8:C190)</f>
        <v>3861976089606</v>
      </c>
      <c r="E191" s="7">
        <f>SUM(E8:E190)</f>
        <v>2619174704</v>
      </c>
      <c r="G191" s="7">
        <f>SUM(G8:G190)</f>
        <v>3859356914902</v>
      </c>
      <c r="I191" s="7">
        <f>SUM(I8:I190)</f>
        <v>20665563057367</v>
      </c>
      <c r="K191" s="7">
        <f>SUM(K8:K190)</f>
        <v>7168922316</v>
      </c>
      <c r="M191" s="7">
        <f>SUM(M8:M190)</f>
        <v>20658394135051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4"/>
  <sheetViews>
    <sheetView rightToLeft="1" topLeftCell="A7" workbookViewId="0">
      <selection activeCell="I19" sqref="I19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17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6.85546875" style="1" bestFit="1" customWidth="1"/>
    <col min="20" max="20" width="12.85546875" style="1" bestFit="1" customWidth="1"/>
    <col min="21" max="16384" width="9.140625" style="1"/>
  </cols>
  <sheetData>
    <row r="2" spans="1:20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20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  <c r="J3" s="22" t="s">
        <v>133</v>
      </c>
      <c r="K3" s="22" t="s">
        <v>133</v>
      </c>
      <c r="L3" s="22" t="s">
        <v>133</v>
      </c>
      <c r="M3" s="22" t="s">
        <v>133</v>
      </c>
      <c r="N3" s="22" t="s">
        <v>133</v>
      </c>
      <c r="O3" s="22" t="s">
        <v>133</v>
      </c>
      <c r="P3" s="22" t="s">
        <v>133</v>
      </c>
      <c r="Q3" s="22" t="s">
        <v>133</v>
      </c>
    </row>
    <row r="4" spans="1:20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20" ht="26.25" x14ac:dyDescent="0.25">
      <c r="A6" s="21" t="s">
        <v>3</v>
      </c>
      <c r="C6" s="21" t="s">
        <v>135</v>
      </c>
      <c r="D6" s="21" t="s">
        <v>135</v>
      </c>
      <c r="E6" s="21" t="s">
        <v>135</v>
      </c>
      <c r="F6" s="21" t="s">
        <v>135</v>
      </c>
      <c r="G6" s="21" t="s">
        <v>135</v>
      </c>
      <c r="H6" s="21" t="s">
        <v>135</v>
      </c>
      <c r="I6" s="21" t="s">
        <v>135</v>
      </c>
      <c r="K6" s="21" t="s">
        <v>136</v>
      </c>
      <c r="L6" s="21" t="s">
        <v>136</v>
      </c>
      <c r="M6" s="21" t="s">
        <v>136</v>
      </c>
      <c r="N6" s="21" t="s">
        <v>136</v>
      </c>
      <c r="O6" s="21" t="s">
        <v>136</v>
      </c>
      <c r="P6" s="21" t="s">
        <v>136</v>
      </c>
      <c r="Q6" s="21" t="s">
        <v>136</v>
      </c>
    </row>
    <row r="7" spans="1:20" ht="26.25" x14ac:dyDescent="0.25">
      <c r="A7" s="21" t="s">
        <v>3</v>
      </c>
      <c r="C7" s="21" t="s">
        <v>7</v>
      </c>
      <c r="E7" s="21" t="s">
        <v>162</v>
      </c>
      <c r="G7" s="21" t="s">
        <v>163</v>
      </c>
      <c r="I7" s="21" t="s">
        <v>165</v>
      </c>
      <c r="K7" s="21" t="s">
        <v>7</v>
      </c>
      <c r="M7" s="21" t="s">
        <v>162</v>
      </c>
      <c r="O7" s="21" t="s">
        <v>163</v>
      </c>
      <c r="Q7" s="21" t="s">
        <v>165</v>
      </c>
      <c r="S7" s="16"/>
      <c r="T7" s="16"/>
    </row>
    <row r="8" spans="1:20" ht="21" x14ac:dyDescent="0.25">
      <c r="A8" s="2" t="s">
        <v>21</v>
      </c>
      <c r="C8" s="1">
        <v>96657</v>
      </c>
      <c r="E8" s="1">
        <v>121661034186</v>
      </c>
      <c r="G8" s="1">
        <v>121537728023</v>
      </c>
      <c r="I8" s="16">
        <f>+E8-G8</f>
        <v>123306163</v>
      </c>
      <c r="K8" s="1">
        <v>421183</v>
      </c>
      <c r="M8" s="1">
        <v>457881928921</v>
      </c>
      <c r="O8" s="1">
        <v>457645084467</v>
      </c>
      <c r="Q8" s="16">
        <f>+M8-O8</f>
        <v>236844454</v>
      </c>
      <c r="S8" s="16"/>
      <c r="T8" s="16"/>
    </row>
    <row r="9" spans="1:20" ht="21" x14ac:dyDescent="0.25">
      <c r="A9" s="2" t="s">
        <v>242</v>
      </c>
      <c r="C9" s="1">
        <v>0</v>
      </c>
      <c r="E9" s="1">
        <v>0</v>
      </c>
      <c r="G9" s="1">
        <v>0</v>
      </c>
      <c r="I9" s="1">
        <v>0</v>
      </c>
      <c r="K9" s="1" t="s">
        <v>243</v>
      </c>
      <c r="M9" s="1">
        <v>2391941298231</v>
      </c>
      <c r="O9" s="1">
        <v>2337008717699</v>
      </c>
      <c r="Q9" s="16">
        <f>+M9-O9</f>
        <v>54932580532</v>
      </c>
      <c r="S9" s="16"/>
      <c r="T9" s="16"/>
    </row>
    <row r="10" spans="1:20" ht="21" x14ac:dyDescent="0.25">
      <c r="A10" s="2" t="s">
        <v>166</v>
      </c>
      <c r="C10" s="1">
        <v>0</v>
      </c>
      <c r="E10" s="1">
        <v>0</v>
      </c>
      <c r="G10" s="1">
        <v>0</v>
      </c>
      <c r="I10" s="1">
        <v>0</v>
      </c>
      <c r="K10" s="1">
        <v>128799567</v>
      </c>
      <c r="M10" s="1">
        <v>2082153698064</v>
      </c>
      <c r="O10" s="1">
        <v>2011978036107</v>
      </c>
      <c r="Q10" s="16">
        <v>70175661957</v>
      </c>
      <c r="S10" s="16"/>
      <c r="T10" s="16"/>
    </row>
    <row r="11" spans="1:20" ht="21" x14ac:dyDescent="0.25">
      <c r="A11" s="2" t="s">
        <v>167</v>
      </c>
      <c r="C11" s="1">
        <v>0</v>
      </c>
      <c r="E11" s="1">
        <v>0</v>
      </c>
      <c r="G11" s="1">
        <v>0</v>
      </c>
      <c r="I11" s="1">
        <v>0</v>
      </c>
      <c r="K11" s="1">
        <v>233440819</v>
      </c>
      <c r="M11" s="1">
        <v>3253542361649</v>
      </c>
      <c r="O11" s="1">
        <v>3069980210669</v>
      </c>
      <c r="Q11" s="16">
        <v>183562150980</v>
      </c>
      <c r="S11" s="16"/>
      <c r="T11" s="16"/>
    </row>
    <row r="12" spans="1:20" ht="21" x14ac:dyDescent="0.25">
      <c r="A12" s="2" t="s">
        <v>57</v>
      </c>
      <c r="C12" s="1">
        <v>1524737</v>
      </c>
      <c r="E12" s="1">
        <v>1501054579130</v>
      </c>
      <c r="G12" s="1">
        <v>1294277156904</v>
      </c>
      <c r="I12" s="1">
        <v>206777422226</v>
      </c>
      <c r="K12" s="1">
        <v>1524737</v>
      </c>
      <c r="M12" s="1">
        <v>1501054579130</v>
      </c>
      <c r="O12" s="1">
        <v>1295195810029</v>
      </c>
      <c r="Q12" s="1">
        <f>+M12-O12</f>
        <v>205858769101</v>
      </c>
      <c r="S12" s="16"/>
      <c r="T12" s="16"/>
    </row>
    <row r="13" spans="1:20" ht="21" x14ac:dyDescent="0.25">
      <c r="A13" s="2" t="s">
        <v>59</v>
      </c>
      <c r="C13" s="1">
        <v>75000</v>
      </c>
      <c r="E13" s="1">
        <v>75000000000</v>
      </c>
      <c r="G13" s="1">
        <v>64810057856</v>
      </c>
      <c r="I13" s="1">
        <v>10189942144</v>
      </c>
      <c r="K13" s="1">
        <v>75000</v>
      </c>
      <c r="M13" s="1">
        <v>75000000000</v>
      </c>
      <c r="O13" s="1">
        <v>64810057856</v>
      </c>
      <c r="Q13" s="1">
        <v>10189942144</v>
      </c>
      <c r="S13" s="16"/>
      <c r="T13" s="16"/>
    </row>
    <row r="14" spans="1:20" ht="21" x14ac:dyDescent="0.25">
      <c r="A14" s="2" t="s">
        <v>46</v>
      </c>
      <c r="C14" s="1">
        <v>84110</v>
      </c>
      <c r="E14" s="1">
        <v>283294636418</v>
      </c>
      <c r="G14" s="1">
        <v>247791678243</v>
      </c>
      <c r="I14" s="16">
        <v>35502958175</v>
      </c>
      <c r="K14" s="1">
        <v>84110</v>
      </c>
      <c r="M14" s="1">
        <v>283294636418</v>
      </c>
      <c r="O14" s="1">
        <v>247791678243</v>
      </c>
      <c r="Q14" s="1">
        <v>35502958175</v>
      </c>
      <c r="S14" s="16"/>
      <c r="T14" s="16"/>
    </row>
    <row r="15" spans="1:20" ht="21" x14ac:dyDescent="0.25">
      <c r="A15" s="2" t="s">
        <v>89</v>
      </c>
      <c r="C15" s="1">
        <v>6500000</v>
      </c>
      <c r="E15" s="1">
        <v>5191577556537</v>
      </c>
      <c r="G15" s="1">
        <v>5999865373138</v>
      </c>
      <c r="I15" s="1">
        <v>-808287816601</v>
      </c>
      <c r="K15" s="1">
        <v>6500000</v>
      </c>
      <c r="M15" s="1">
        <v>5191577556537</v>
      </c>
      <c r="O15" s="1">
        <v>6000262816601</v>
      </c>
      <c r="Q15" s="1">
        <v>-808685260064</v>
      </c>
      <c r="S15" s="16"/>
      <c r="T15" s="16"/>
    </row>
    <row r="16" spans="1:20" ht="21" x14ac:dyDescent="0.25">
      <c r="A16" s="2" t="s">
        <v>90</v>
      </c>
      <c r="C16" s="1">
        <v>185000</v>
      </c>
      <c r="E16" s="1">
        <v>147910131072</v>
      </c>
      <c r="G16" s="1">
        <v>170792000000</v>
      </c>
      <c r="I16" s="1">
        <v>-22881868928</v>
      </c>
      <c r="K16" s="1">
        <v>185000</v>
      </c>
      <c r="M16" s="1">
        <v>147910131072</v>
      </c>
      <c r="O16" s="1">
        <v>170792000000</v>
      </c>
      <c r="Q16" s="1">
        <v>-22881868928</v>
      </c>
      <c r="S16" s="16"/>
      <c r="T16" s="16"/>
    </row>
    <row r="17" spans="1:20" ht="21" x14ac:dyDescent="0.25">
      <c r="A17" s="2" t="s">
        <v>141</v>
      </c>
      <c r="C17" s="1">
        <v>0</v>
      </c>
      <c r="E17" s="1">
        <v>0</v>
      </c>
      <c r="G17" s="1">
        <v>0</v>
      </c>
      <c r="I17" s="1">
        <v>0</v>
      </c>
      <c r="K17" s="1">
        <v>335030</v>
      </c>
      <c r="M17" s="1">
        <v>335030000000</v>
      </c>
      <c r="O17" s="1">
        <v>330670501341</v>
      </c>
      <c r="Q17" s="1">
        <v>4359498659</v>
      </c>
      <c r="S17" s="16"/>
      <c r="T17" s="16"/>
    </row>
    <row r="18" spans="1:20" ht="21" x14ac:dyDescent="0.25">
      <c r="A18" s="2" t="s">
        <v>168</v>
      </c>
      <c r="C18" s="1">
        <v>0</v>
      </c>
      <c r="E18" s="1">
        <v>0</v>
      </c>
      <c r="G18" s="1">
        <v>0</v>
      </c>
      <c r="I18" s="1">
        <v>0</v>
      </c>
      <c r="K18" s="1">
        <v>74000</v>
      </c>
      <c r="M18" s="1">
        <v>74000000000</v>
      </c>
      <c r="O18" s="1">
        <v>72350202876</v>
      </c>
      <c r="Q18" s="1">
        <v>1649797124</v>
      </c>
      <c r="S18" s="16"/>
      <c r="T18" s="16"/>
    </row>
    <row r="19" spans="1:20" ht="21" x14ac:dyDescent="0.25">
      <c r="A19" s="2" t="s">
        <v>143</v>
      </c>
      <c r="C19" s="1">
        <v>0</v>
      </c>
      <c r="E19" s="1">
        <v>0</v>
      </c>
      <c r="G19" s="1">
        <v>0</v>
      </c>
      <c r="I19" s="1">
        <v>0</v>
      </c>
      <c r="K19" s="1">
        <v>73400</v>
      </c>
      <c r="M19" s="1">
        <v>73400000000</v>
      </c>
      <c r="O19" s="1">
        <v>69876903079</v>
      </c>
      <c r="Q19" s="1">
        <v>3523096921</v>
      </c>
      <c r="S19" s="16"/>
    </row>
    <row r="20" spans="1:20" ht="21" x14ac:dyDescent="0.25">
      <c r="A20" s="2" t="s">
        <v>169</v>
      </c>
      <c r="C20" s="1">
        <v>0</v>
      </c>
      <c r="E20" s="1">
        <v>0</v>
      </c>
      <c r="G20" s="1">
        <v>0</v>
      </c>
      <c r="I20" s="1">
        <v>0</v>
      </c>
      <c r="K20" s="1">
        <v>121200</v>
      </c>
      <c r="M20" s="1">
        <v>121200000000</v>
      </c>
      <c r="O20" s="1">
        <v>113313359197</v>
      </c>
      <c r="Q20" s="1">
        <v>7886640803</v>
      </c>
      <c r="S20" s="16"/>
    </row>
    <row r="21" spans="1:20" ht="21" x14ac:dyDescent="0.25">
      <c r="A21" s="2" t="s">
        <v>142</v>
      </c>
      <c r="C21" s="1">
        <v>0</v>
      </c>
      <c r="E21" s="1">
        <v>0</v>
      </c>
      <c r="G21" s="1">
        <v>0</v>
      </c>
      <c r="I21" s="1">
        <v>0</v>
      </c>
      <c r="K21" s="1">
        <v>9805000</v>
      </c>
      <c r="M21" s="1">
        <v>9749512179615</v>
      </c>
      <c r="O21" s="1">
        <v>9202879136955</v>
      </c>
      <c r="Q21" s="1">
        <v>546633042660</v>
      </c>
      <c r="S21" s="16"/>
    </row>
    <row r="22" spans="1:20" ht="21" x14ac:dyDescent="0.25">
      <c r="A22" s="2" t="s">
        <v>170</v>
      </c>
      <c r="C22" s="1">
        <v>0</v>
      </c>
      <c r="E22" s="1">
        <v>0</v>
      </c>
      <c r="G22" s="1">
        <v>0</v>
      </c>
      <c r="I22" s="1">
        <v>0</v>
      </c>
      <c r="K22" s="1">
        <v>1388948</v>
      </c>
      <c r="M22" s="1">
        <v>1388948000000</v>
      </c>
      <c r="O22" s="1">
        <v>1241708161412</v>
      </c>
      <c r="Q22" s="1">
        <v>147239838588</v>
      </c>
      <c r="S22" s="16"/>
    </row>
    <row r="23" spans="1:20" ht="21" x14ac:dyDescent="0.25">
      <c r="A23" s="2" t="s">
        <v>171</v>
      </c>
      <c r="C23" s="1">
        <v>0</v>
      </c>
      <c r="E23" s="1">
        <v>0</v>
      </c>
      <c r="G23" s="1">
        <v>0</v>
      </c>
      <c r="I23" s="1">
        <v>0</v>
      </c>
      <c r="K23" s="1">
        <v>5900</v>
      </c>
      <c r="M23" s="1">
        <v>5900000000</v>
      </c>
      <c r="O23" s="1">
        <v>5221101860</v>
      </c>
      <c r="Q23" s="1">
        <v>678898140</v>
      </c>
      <c r="S23" s="16"/>
    </row>
    <row r="24" spans="1:20" ht="21" x14ac:dyDescent="0.25">
      <c r="A24" s="2" t="s">
        <v>172</v>
      </c>
      <c r="C24" s="1">
        <v>0</v>
      </c>
      <c r="E24" s="1">
        <v>0</v>
      </c>
      <c r="G24" s="1">
        <v>0</v>
      </c>
      <c r="I24" s="1">
        <v>0</v>
      </c>
      <c r="K24" s="1">
        <v>4360</v>
      </c>
      <c r="M24" s="1">
        <v>20171675160</v>
      </c>
      <c r="O24" s="1">
        <v>19507193713</v>
      </c>
      <c r="Q24" s="1">
        <v>664481447</v>
      </c>
      <c r="S24" s="16"/>
    </row>
    <row r="25" spans="1:20" ht="21" x14ac:dyDescent="0.25">
      <c r="A25" s="2" t="s">
        <v>82</v>
      </c>
      <c r="C25" s="1">
        <v>0</v>
      </c>
      <c r="E25" s="1">
        <v>0</v>
      </c>
      <c r="G25" s="1">
        <v>0</v>
      </c>
      <c r="I25" s="1">
        <v>0</v>
      </c>
      <c r="K25" s="1">
        <v>30000</v>
      </c>
      <c r="M25" s="1">
        <v>27617893976</v>
      </c>
      <c r="O25" s="1">
        <v>27858635618</v>
      </c>
      <c r="Q25" s="1">
        <v>-240741642</v>
      </c>
      <c r="S25" s="16"/>
    </row>
    <row r="26" spans="1:20" ht="21" x14ac:dyDescent="0.25">
      <c r="A26" s="2" t="s">
        <v>173</v>
      </c>
      <c r="C26" s="1">
        <v>0</v>
      </c>
      <c r="E26" s="1">
        <v>0</v>
      </c>
      <c r="G26" s="1">
        <v>0</v>
      </c>
      <c r="I26" s="1">
        <v>0</v>
      </c>
      <c r="K26" s="1">
        <v>1500000</v>
      </c>
      <c r="M26" s="1">
        <v>1500000000000</v>
      </c>
      <c r="O26" s="1">
        <v>1314265159390</v>
      </c>
      <c r="Q26" s="1">
        <v>185734840610</v>
      </c>
      <c r="S26" s="16"/>
    </row>
    <row r="27" spans="1:20" ht="21" x14ac:dyDescent="0.25">
      <c r="A27" s="2" t="s">
        <v>63</v>
      </c>
      <c r="C27" s="1">
        <v>0</v>
      </c>
      <c r="E27" s="1">
        <v>0</v>
      </c>
      <c r="G27" s="1">
        <v>0</v>
      </c>
      <c r="I27" s="1">
        <v>0</v>
      </c>
      <c r="K27" s="1">
        <v>10000</v>
      </c>
      <c r="M27" s="1">
        <v>9999237500</v>
      </c>
      <c r="O27" s="1">
        <v>10000000000</v>
      </c>
      <c r="Q27" s="1">
        <v>-762500</v>
      </c>
      <c r="S27" s="16"/>
    </row>
    <row r="28" spans="1:20" ht="21" x14ac:dyDescent="0.25">
      <c r="A28" s="2" t="s">
        <v>24</v>
      </c>
      <c r="C28" s="1" t="s">
        <v>24</v>
      </c>
      <c r="E28" s="7">
        <f>SUM(E8:E27)</f>
        <v>7320497937343</v>
      </c>
      <c r="F28" s="2"/>
      <c r="G28" s="7">
        <f>SUM(G8:G27)</f>
        <v>7899073994164</v>
      </c>
      <c r="H28" s="2"/>
      <c r="I28" s="7">
        <f>SUM(I8:I27)</f>
        <v>-578576056821</v>
      </c>
      <c r="K28" s="1" t="s">
        <v>24</v>
      </c>
      <c r="M28" s="7">
        <f>SUM(M8:M27)</f>
        <v>28690135176273</v>
      </c>
      <c r="N28" s="2"/>
      <c r="O28" s="7">
        <f>SUM(O8:O27)</f>
        <v>28063114767112</v>
      </c>
      <c r="P28" s="2"/>
      <c r="Q28" s="7">
        <f>SUM(Q8:Q27)</f>
        <v>627020409161</v>
      </c>
      <c r="S28" s="16"/>
    </row>
    <row r="29" spans="1:20" x14ac:dyDescent="0.25">
      <c r="S29" s="16"/>
    </row>
    <row r="33" spans="13:13" x14ac:dyDescent="0.45">
      <c r="M33" s="17"/>
    </row>
    <row r="34" spans="13:13" x14ac:dyDescent="0.45">
      <c r="M34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0"/>
  <sheetViews>
    <sheetView rightToLeft="1" topLeftCell="A49" workbookViewId="0">
      <selection activeCell="I67" sqref="I67"/>
    </sheetView>
  </sheetViews>
  <sheetFormatPr defaultRowHeight="18.75" x14ac:dyDescent="0.25"/>
  <cols>
    <col min="1" max="1" width="31.140625" style="1" customWidth="1"/>
    <col min="2" max="2" width="1" style="1" customWidth="1"/>
    <col min="3" max="3" width="21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  <c r="J3" s="22" t="s">
        <v>133</v>
      </c>
      <c r="K3" s="22" t="s">
        <v>133</v>
      </c>
      <c r="L3" s="22" t="s">
        <v>133</v>
      </c>
      <c r="M3" s="22" t="s">
        <v>133</v>
      </c>
      <c r="N3" s="22" t="s">
        <v>133</v>
      </c>
      <c r="O3" s="22" t="s">
        <v>133</v>
      </c>
      <c r="P3" s="22" t="s">
        <v>133</v>
      </c>
      <c r="Q3" s="22" t="s">
        <v>133</v>
      </c>
    </row>
    <row r="4" spans="1:17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6.25" x14ac:dyDescent="0.25">
      <c r="A6" s="21" t="s">
        <v>3</v>
      </c>
      <c r="C6" s="21" t="s">
        <v>135</v>
      </c>
      <c r="D6" s="21" t="s">
        <v>135</v>
      </c>
      <c r="E6" s="21" t="s">
        <v>135</v>
      </c>
      <c r="F6" s="21" t="s">
        <v>135</v>
      </c>
      <c r="G6" s="21" t="s">
        <v>135</v>
      </c>
      <c r="H6" s="21" t="s">
        <v>135</v>
      </c>
      <c r="I6" s="21" t="s">
        <v>135</v>
      </c>
      <c r="K6" s="21" t="s">
        <v>136</v>
      </c>
      <c r="L6" s="21" t="s">
        <v>136</v>
      </c>
      <c r="M6" s="21" t="s">
        <v>136</v>
      </c>
      <c r="N6" s="21" t="s">
        <v>136</v>
      </c>
      <c r="O6" s="21" t="s">
        <v>136</v>
      </c>
      <c r="P6" s="21" t="s">
        <v>136</v>
      </c>
      <c r="Q6" s="21" t="s">
        <v>136</v>
      </c>
    </row>
    <row r="7" spans="1:17" ht="26.25" x14ac:dyDescent="0.25">
      <c r="A7" s="21" t="s">
        <v>3</v>
      </c>
      <c r="C7" s="21" t="s">
        <v>7</v>
      </c>
      <c r="E7" s="21" t="s">
        <v>162</v>
      </c>
      <c r="G7" s="21" t="s">
        <v>163</v>
      </c>
      <c r="I7" s="21" t="s">
        <v>164</v>
      </c>
      <c r="K7" s="21" t="s">
        <v>7</v>
      </c>
      <c r="M7" s="21" t="s">
        <v>162</v>
      </c>
      <c r="O7" s="21" t="s">
        <v>163</v>
      </c>
      <c r="Q7" s="21" t="s">
        <v>164</v>
      </c>
    </row>
    <row r="8" spans="1:17" ht="21" x14ac:dyDescent="0.25">
      <c r="A8" s="2" t="s">
        <v>15</v>
      </c>
      <c r="C8" s="1">
        <v>27000000</v>
      </c>
      <c r="E8" s="1">
        <v>142151390316</v>
      </c>
      <c r="G8" s="1">
        <v>138511456812</v>
      </c>
      <c r="I8" s="1">
        <v>3639933504</v>
      </c>
      <c r="K8" s="1">
        <v>27000000</v>
      </c>
      <c r="M8" s="1">
        <v>142151390316</v>
      </c>
      <c r="O8" s="1">
        <v>124816062672</v>
      </c>
      <c r="Q8" s="1">
        <v>17335327644</v>
      </c>
    </row>
    <row r="9" spans="1:17" ht="21" x14ac:dyDescent="0.25">
      <c r="A9" s="2" t="s">
        <v>19</v>
      </c>
      <c r="C9" s="1">
        <v>66800000</v>
      </c>
      <c r="E9" s="1">
        <v>67709877456</v>
      </c>
      <c r="G9" s="1">
        <v>58598384443</v>
      </c>
      <c r="I9" s="1">
        <v>9111493013</v>
      </c>
      <c r="K9" s="1">
        <v>66800000</v>
      </c>
      <c r="M9" s="1">
        <v>67709877456</v>
      </c>
      <c r="O9" s="1">
        <v>88694833596</v>
      </c>
      <c r="Q9" s="1">
        <v>-20984956140</v>
      </c>
    </row>
    <row r="10" spans="1:17" ht="21" x14ac:dyDescent="0.25">
      <c r="A10" s="2" t="s">
        <v>20</v>
      </c>
      <c r="C10" s="1">
        <v>494909488</v>
      </c>
      <c r="E10" s="1">
        <v>3059085095665</v>
      </c>
      <c r="G10" s="1">
        <v>2996192252314</v>
      </c>
      <c r="I10" s="1">
        <v>62892843351</v>
      </c>
      <c r="K10" s="1">
        <v>494909488</v>
      </c>
      <c r="M10" s="1">
        <v>3059085095665</v>
      </c>
      <c r="O10" s="1">
        <v>2821943516102</v>
      </c>
      <c r="Q10" s="1">
        <v>237141579563</v>
      </c>
    </row>
    <row r="11" spans="1:17" ht="21" x14ac:dyDescent="0.25">
      <c r="A11" s="2" t="s">
        <v>18</v>
      </c>
      <c r="C11" s="1">
        <v>1666431</v>
      </c>
      <c r="E11" s="1">
        <v>527852913542</v>
      </c>
      <c r="G11" s="1">
        <v>485867859318</v>
      </c>
      <c r="I11" s="1">
        <v>41985054224</v>
      </c>
      <c r="K11" s="1">
        <v>1666431</v>
      </c>
      <c r="M11" s="1">
        <v>527852913542</v>
      </c>
      <c r="O11" s="1">
        <v>301502989781</v>
      </c>
      <c r="Q11" s="1">
        <v>226349923761</v>
      </c>
    </row>
    <row r="12" spans="1:17" ht="21" x14ac:dyDescent="0.25">
      <c r="A12" s="2" t="s">
        <v>23</v>
      </c>
      <c r="C12" s="1">
        <v>8465011287</v>
      </c>
      <c r="E12" s="1">
        <v>15015546924943</v>
      </c>
      <c r="G12" s="1">
        <v>15001943513057</v>
      </c>
      <c r="I12" s="1">
        <v>13603411886</v>
      </c>
      <c r="K12" s="1">
        <v>8465011287</v>
      </c>
      <c r="M12" s="1">
        <v>15015546924943</v>
      </c>
      <c r="O12" s="1">
        <v>15001943513057</v>
      </c>
      <c r="Q12" s="1">
        <v>13603411886</v>
      </c>
    </row>
    <row r="13" spans="1:17" ht="21" x14ac:dyDescent="0.25">
      <c r="A13" s="2" t="s">
        <v>16</v>
      </c>
      <c r="C13" s="1">
        <v>19342254481</v>
      </c>
      <c r="E13" s="1">
        <v>8572694457578</v>
      </c>
      <c r="G13" s="1">
        <v>8387531751752</v>
      </c>
      <c r="I13" s="1">
        <v>185162705826</v>
      </c>
      <c r="K13" s="1">
        <v>19342254481</v>
      </c>
      <c r="M13" s="1">
        <v>8572694457578</v>
      </c>
      <c r="O13" s="1">
        <v>7598795967757</v>
      </c>
      <c r="Q13" s="1">
        <v>973898489821</v>
      </c>
    </row>
    <row r="14" spans="1:17" ht="21" x14ac:dyDescent="0.25">
      <c r="A14" s="2" t="s">
        <v>17</v>
      </c>
      <c r="C14" s="1">
        <v>2000000</v>
      </c>
      <c r="E14" s="1">
        <v>23320898550</v>
      </c>
      <c r="G14" s="1">
        <v>21676285000</v>
      </c>
      <c r="I14" s="1">
        <v>1644613550</v>
      </c>
      <c r="K14" s="1">
        <v>2000000</v>
      </c>
      <c r="M14" s="1">
        <v>23320898550</v>
      </c>
      <c r="O14" s="1">
        <v>20010710000</v>
      </c>
      <c r="Q14" s="1">
        <v>3310188550</v>
      </c>
    </row>
    <row r="15" spans="1:17" ht="21" x14ac:dyDescent="0.25">
      <c r="A15" s="2" t="s">
        <v>48</v>
      </c>
      <c r="C15" s="1">
        <v>100000</v>
      </c>
      <c r="E15" s="1">
        <v>98807292660</v>
      </c>
      <c r="G15" s="1">
        <v>98077820995</v>
      </c>
      <c r="I15" s="1">
        <v>729471665</v>
      </c>
      <c r="K15" s="1">
        <v>100000</v>
      </c>
      <c r="M15" s="1">
        <v>98807292660</v>
      </c>
      <c r="O15" s="1">
        <v>93982633277</v>
      </c>
      <c r="Q15" s="1">
        <v>4824659383</v>
      </c>
    </row>
    <row r="16" spans="1:17" ht="21" x14ac:dyDescent="0.25">
      <c r="A16" s="2" t="s">
        <v>64</v>
      </c>
      <c r="C16" s="1">
        <v>1000000</v>
      </c>
      <c r="E16" s="1">
        <v>975876717125</v>
      </c>
      <c r="G16" s="1">
        <v>970402001205</v>
      </c>
      <c r="I16" s="1">
        <v>5474715920</v>
      </c>
      <c r="K16" s="1">
        <v>1000000</v>
      </c>
      <c r="M16" s="1">
        <v>975876717125</v>
      </c>
      <c r="O16" s="1">
        <v>939474359617</v>
      </c>
      <c r="Q16" s="1">
        <v>36402357508</v>
      </c>
    </row>
    <row r="17" spans="1:17" ht="21" x14ac:dyDescent="0.25">
      <c r="A17" s="2" t="s">
        <v>60</v>
      </c>
      <c r="C17" s="1">
        <v>2373000</v>
      </c>
      <c r="E17" s="1">
        <v>2310697371037</v>
      </c>
      <c r="G17" s="1">
        <v>2295745150083</v>
      </c>
      <c r="I17" s="1">
        <v>14952220954</v>
      </c>
      <c r="K17" s="1">
        <v>2373000</v>
      </c>
      <c r="M17" s="1">
        <v>2310697371037</v>
      </c>
      <c r="O17" s="1">
        <v>2211562275517</v>
      </c>
      <c r="Q17" s="1">
        <v>99135095520</v>
      </c>
    </row>
    <row r="18" spans="1:17" ht="21" x14ac:dyDescent="0.25">
      <c r="A18" s="2" t="s">
        <v>67</v>
      </c>
      <c r="C18" s="1">
        <v>1000000</v>
      </c>
      <c r="E18" s="1">
        <v>981123516645</v>
      </c>
      <c r="G18" s="1">
        <v>975944578551</v>
      </c>
      <c r="I18" s="1">
        <v>5178938094</v>
      </c>
      <c r="K18" s="1">
        <v>1000000</v>
      </c>
      <c r="M18" s="1">
        <v>981123516645</v>
      </c>
      <c r="O18" s="1">
        <v>946636813438</v>
      </c>
      <c r="Q18" s="1">
        <v>34486703207</v>
      </c>
    </row>
    <row r="19" spans="1:17" ht="21" x14ac:dyDescent="0.25">
      <c r="A19" s="2" t="s">
        <v>58</v>
      </c>
      <c r="C19" s="1">
        <v>190500</v>
      </c>
      <c r="E19" s="1">
        <v>182885780305</v>
      </c>
      <c r="G19" s="1">
        <v>180940247254</v>
      </c>
      <c r="I19" s="1">
        <v>1945533051</v>
      </c>
      <c r="K19" s="1">
        <v>190500</v>
      </c>
      <c r="M19" s="1">
        <v>182885780305</v>
      </c>
      <c r="O19" s="1">
        <v>158200091323</v>
      </c>
      <c r="Q19" s="1">
        <v>24685688982</v>
      </c>
    </row>
    <row r="20" spans="1:17" ht="21" x14ac:dyDescent="0.25">
      <c r="A20" s="2" t="s">
        <v>57</v>
      </c>
      <c r="C20" s="1">
        <v>455699</v>
      </c>
      <c r="E20" s="1">
        <v>447826868215</v>
      </c>
      <c r="G20" s="1">
        <v>610234409037</v>
      </c>
      <c r="I20" s="1">
        <v>-162407540821</v>
      </c>
      <c r="K20" s="1">
        <v>455699</v>
      </c>
      <c r="M20" s="1">
        <v>447826868215</v>
      </c>
      <c r="O20" s="1">
        <v>387095896166</v>
      </c>
      <c r="Q20" s="1">
        <v>60730972049</v>
      </c>
    </row>
    <row r="21" spans="1:17" ht="21" x14ac:dyDescent="0.25">
      <c r="A21" s="2" t="s">
        <v>72</v>
      </c>
      <c r="C21" s="1">
        <v>130571</v>
      </c>
      <c r="E21" s="1">
        <v>126505844414</v>
      </c>
      <c r="G21" s="1">
        <v>123205626427</v>
      </c>
      <c r="I21" s="1">
        <v>3300217987</v>
      </c>
      <c r="K21" s="1">
        <v>130571</v>
      </c>
      <c r="M21" s="1">
        <v>126505844414</v>
      </c>
      <c r="O21" s="1">
        <v>121054372106</v>
      </c>
      <c r="Q21" s="1">
        <v>5451472308</v>
      </c>
    </row>
    <row r="22" spans="1:17" ht="21" x14ac:dyDescent="0.25">
      <c r="A22" s="2" t="s">
        <v>73</v>
      </c>
      <c r="C22" s="1">
        <v>155000</v>
      </c>
      <c r="E22" s="1">
        <v>152060973093</v>
      </c>
      <c r="G22" s="1">
        <v>148088572385</v>
      </c>
      <c r="I22" s="1">
        <v>3972400708</v>
      </c>
      <c r="K22" s="1">
        <v>155000</v>
      </c>
      <c r="M22" s="1">
        <v>152060973093</v>
      </c>
      <c r="O22" s="1">
        <v>144382804971</v>
      </c>
      <c r="Q22" s="1">
        <v>7678168122</v>
      </c>
    </row>
    <row r="23" spans="1:17" ht="21" x14ac:dyDescent="0.25">
      <c r="A23" s="2" t="s">
        <v>74</v>
      </c>
      <c r="C23" s="1">
        <v>15325000</v>
      </c>
      <c r="E23" s="1">
        <v>14504659574969</v>
      </c>
      <c r="G23" s="1">
        <v>14555573108951</v>
      </c>
      <c r="I23" s="1">
        <v>-50913533981</v>
      </c>
      <c r="K23" s="1">
        <v>15325000</v>
      </c>
      <c r="M23" s="1">
        <v>14504659574969</v>
      </c>
      <c r="O23" s="1">
        <v>14447778578911</v>
      </c>
      <c r="Q23" s="1">
        <v>56880996058</v>
      </c>
    </row>
    <row r="24" spans="1:17" ht="21" x14ac:dyDescent="0.25">
      <c r="A24" s="2" t="s">
        <v>65</v>
      </c>
      <c r="C24" s="1">
        <v>2000000</v>
      </c>
      <c r="E24" s="1">
        <v>1999542500000</v>
      </c>
      <c r="G24" s="1">
        <v>1999847500000</v>
      </c>
      <c r="I24" s="1">
        <v>-305000000</v>
      </c>
      <c r="K24" s="1">
        <v>2000000</v>
      </c>
      <c r="M24" s="1">
        <v>1999542500000</v>
      </c>
      <c r="O24" s="1">
        <v>1999847500000</v>
      </c>
      <c r="Q24" s="1">
        <v>-305000000</v>
      </c>
    </row>
    <row r="25" spans="1:17" ht="21" x14ac:dyDescent="0.25">
      <c r="A25" s="2" t="s">
        <v>55</v>
      </c>
      <c r="C25" s="1">
        <v>741800</v>
      </c>
      <c r="E25" s="1">
        <v>623636930411</v>
      </c>
      <c r="G25" s="1">
        <v>614801465813</v>
      </c>
      <c r="I25" s="1">
        <v>8835464598</v>
      </c>
      <c r="K25" s="1">
        <v>741800</v>
      </c>
      <c r="M25" s="1">
        <v>623636930411</v>
      </c>
      <c r="O25" s="1">
        <v>541109255273</v>
      </c>
      <c r="Q25" s="1">
        <v>82527675138</v>
      </c>
    </row>
    <row r="26" spans="1:17" ht="21" x14ac:dyDescent="0.25">
      <c r="A26" s="2" t="s">
        <v>56</v>
      </c>
      <c r="C26" s="1">
        <v>1010965</v>
      </c>
      <c r="E26" s="1">
        <v>726202086114</v>
      </c>
      <c r="G26" s="1">
        <v>715941147274</v>
      </c>
      <c r="I26" s="1">
        <v>10260938840</v>
      </c>
      <c r="K26" s="1">
        <v>1010965</v>
      </c>
      <c r="M26" s="1">
        <v>726202086114</v>
      </c>
      <c r="O26" s="1">
        <v>636353941811</v>
      </c>
      <c r="Q26" s="1">
        <v>89848144303</v>
      </c>
    </row>
    <row r="27" spans="1:17" ht="21" x14ac:dyDescent="0.25">
      <c r="A27" s="2" t="s">
        <v>69</v>
      </c>
      <c r="C27" s="1">
        <v>1000000</v>
      </c>
      <c r="E27" s="1">
        <v>999771250000</v>
      </c>
      <c r="G27" s="1">
        <v>999923750000</v>
      </c>
      <c r="I27" s="1">
        <v>-152500000</v>
      </c>
      <c r="K27" s="1">
        <v>1000000</v>
      </c>
      <c r="M27" s="1">
        <v>999771250000</v>
      </c>
      <c r="O27" s="1">
        <v>999923750000</v>
      </c>
      <c r="Q27" s="1">
        <v>-152500000</v>
      </c>
    </row>
    <row r="28" spans="1:17" ht="21" x14ac:dyDescent="0.25">
      <c r="A28" s="2" t="s">
        <v>43</v>
      </c>
      <c r="C28" s="1">
        <v>362205</v>
      </c>
      <c r="E28" s="1">
        <v>1862202341692</v>
      </c>
      <c r="G28" s="1">
        <v>1834578173734</v>
      </c>
      <c r="I28" s="1">
        <v>27624167958</v>
      </c>
      <c r="K28" s="1">
        <v>362205</v>
      </c>
      <c r="M28" s="1">
        <v>1862202341692</v>
      </c>
      <c r="O28" s="1">
        <v>1689808813974</v>
      </c>
      <c r="Q28" s="1">
        <v>172393527718</v>
      </c>
    </row>
    <row r="29" spans="1:17" ht="21" x14ac:dyDescent="0.25">
      <c r="A29" s="2" t="s">
        <v>54</v>
      </c>
      <c r="C29" s="1">
        <v>52417</v>
      </c>
      <c r="E29" s="1">
        <v>36028444107</v>
      </c>
      <c r="G29" s="1">
        <v>35685917361</v>
      </c>
      <c r="I29" s="1">
        <v>342526746</v>
      </c>
      <c r="K29" s="1">
        <v>52417</v>
      </c>
      <c r="M29" s="1">
        <v>36028444107</v>
      </c>
      <c r="O29" s="1">
        <v>31819934244</v>
      </c>
      <c r="Q29" s="1">
        <v>4208509863</v>
      </c>
    </row>
    <row r="30" spans="1:17" ht="21" x14ac:dyDescent="0.25">
      <c r="A30" s="2" t="s">
        <v>50</v>
      </c>
      <c r="C30" s="1">
        <v>73594</v>
      </c>
      <c r="E30" s="1">
        <v>53041042745</v>
      </c>
      <c r="G30" s="1">
        <v>52534750519</v>
      </c>
      <c r="I30" s="1">
        <v>506292226</v>
      </c>
      <c r="K30" s="1">
        <v>73594</v>
      </c>
      <c r="M30" s="1">
        <v>53041042745</v>
      </c>
      <c r="O30" s="1">
        <v>46617508203</v>
      </c>
      <c r="Q30" s="1">
        <v>6423534542</v>
      </c>
    </row>
    <row r="31" spans="1:17" ht="21" x14ac:dyDescent="0.25">
      <c r="A31" s="2" t="s">
        <v>51</v>
      </c>
      <c r="C31" s="1">
        <v>339795</v>
      </c>
      <c r="E31" s="1">
        <v>237839459225</v>
      </c>
      <c r="G31" s="1">
        <v>235453184425</v>
      </c>
      <c r="I31" s="1">
        <v>2386274800</v>
      </c>
      <c r="K31" s="1">
        <v>339795</v>
      </c>
      <c r="M31" s="1">
        <v>237839459225</v>
      </c>
      <c r="O31" s="1">
        <v>210011274919</v>
      </c>
      <c r="Q31" s="1">
        <v>27828184306</v>
      </c>
    </row>
    <row r="32" spans="1:17" ht="21" x14ac:dyDescent="0.25">
      <c r="A32" s="2" t="s">
        <v>49</v>
      </c>
      <c r="C32" s="1">
        <v>46184</v>
      </c>
      <c r="E32" s="1">
        <v>34895573811</v>
      </c>
      <c r="G32" s="1">
        <v>34519445851</v>
      </c>
      <c r="I32" s="1">
        <v>376127960</v>
      </c>
      <c r="K32" s="1">
        <v>46184</v>
      </c>
      <c r="M32" s="1">
        <v>34895573811</v>
      </c>
      <c r="O32" s="1">
        <v>30663837704</v>
      </c>
      <c r="Q32" s="1">
        <v>4231736107</v>
      </c>
    </row>
    <row r="33" spans="1:17" ht="21" x14ac:dyDescent="0.25">
      <c r="A33" s="2" t="s">
        <v>52</v>
      </c>
      <c r="C33" s="1">
        <v>305135</v>
      </c>
      <c r="E33" s="1">
        <v>301709483164</v>
      </c>
      <c r="G33" s="1">
        <v>295195602118</v>
      </c>
      <c r="I33" s="1">
        <v>6513881046</v>
      </c>
      <c r="K33" s="1">
        <v>305135</v>
      </c>
      <c r="M33" s="1">
        <v>301709483164</v>
      </c>
      <c r="O33" s="1">
        <v>260870532105</v>
      </c>
      <c r="Q33" s="1">
        <v>40838951059</v>
      </c>
    </row>
    <row r="34" spans="1:17" ht="21" x14ac:dyDescent="0.25">
      <c r="A34" s="2" t="s">
        <v>53</v>
      </c>
      <c r="C34" s="1">
        <v>201535</v>
      </c>
      <c r="E34" s="1">
        <v>184362342464</v>
      </c>
      <c r="G34" s="1">
        <v>180966645591</v>
      </c>
      <c r="I34" s="1">
        <v>3395696873</v>
      </c>
      <c r="K34" s="1">
        <v>201535</v>
      </c>
      <c r="M34" s="1">
        <v>184362342464</v>
      </c>
      <c r="O34" s="1">
        <v>160353202335</v>
      </c>
      <c r="Q34" s="1">
        <v>24009140129</v>
      </c>
    </row>
    <row r="35" spans="1:17" ht="21" x14ac:dyDescent="0.25">
      <c r="A35" s="2" t="s">
        <v>61</v>
      </c>
      <c r="C35" s="1">
        <v>3000000</v>
      </c>
      <c r="E35" s="1">
        <v>2999313750000</v>
      </c>
      <c r="G35" s="1">
        <v>2999771250000</v>
      </c>
      <c r="I35" s="1">
        <v>-457500000</v>
      </c>
      <c r="K35" s="1">
        <v>3000000</v>
      </c>
      <c r="M35" s="1">
        <v>2999313750000</v>
      </c>
      <c r="O35" s="1">
        <v>2961152194927</v>
      </c>
      <c r="Q35" s="1">
        <v>38161555073</v>
      </c>
    </row>
    <row r="36" spans="1:17" ht="21" x14ac:dyDescent="0.25">
      <c r="A36" s="2" t="s">
        <v>66</v>
      </c>
      <c r="C36" s="1">
        <v>3500000</v>
      </c>
      <c r="E36" s="1">
        <v>3499199375000</v>
      </c>
      <c r="G36" s="1">
        <v>3499733125000</v>
      </c>
      <c r="I36" s="1">
        <v>-533750000</v>
      </c>
      <c r="K36" s="1">
        <v>3500000</v>
      </c>
      <c r="M36" s="1">
        <v>3499199375000</v>
      </c>
      <c r="O36" s="1">
        <v>3442512488406</v>
      </c>
      <c r="Q36" s="1">
        <v>56686886594</v>
      </c>
    </row>
    <row r="37" spans="1:17" ht="21" x14ac:dyDescent="0.25">
      <c r="A37" s="2" t="s">
        <v>75</v>
      </c>
      <c r="C37" s="1">
        <v>1000000</v>
      </c>
      <c r="E37" s="1">
        <v>954930509666</v>
      </c>
      <c r="G37" s="1">
        <v>923891547897</v>
      </c>
      <c r="I37" s="1">
        <v>31038961769</v>
      </c>
      <c r="K37" s="1">
        <v>1000000</v>
      </c>
      <c r="M37" s="1">
        <v>954930509666</v>
      </c>
      <c r="O37" s="1">
        <v>920141833835</v>
      </c>
      <c r="Q37" s="1">
        <v>34788675831</v>
      </c>
    </row>
    <row r="38" spans="1:17" ht="21" x14ac:dyDescent="0.25">
      <c r="A38" s="2" t="s">
        <v>47</v>
      </c>
      <c r="C38" s="1">
        <v>1440000</v>
      </c>
      <c r="E38" s="1">
        <v>1439670600000</v>
      </c>
      <c r="G38" s="1">
        <v>1439890200000</v>
      </c>
      <c r="I38" s="1">
        <v>-219600000</v>
      </c>
      <c r="K38" s="1">
        <v>1440000</v>
      </c>
      <c r="M38" s="1">
        <v>1439670600000</v>
      </c>
      <c r="O38" s="1">
        <v>1439890200000</v>
      </c>
      <c r="Q38" s="1">
        <v>-219600000</v>
      </c>
    </row>
    <row r="39" spans="1:17" ht="21" x14ac:dyDescent="0.25">
      <c r="A39" s="2" t="s">
        <v>86</v>
      </c>
      <c r="C39" s="1">
        <v>450000</v>
      </c>
      <c r="E39" s="1">
        <v>449897062500</v>
      </c>
      <c r="G39" s="1">
        <v>449965687500</v>
      </c>
      <c r="I39" s="1">
        <v>-68625000</v>
      </c>
      <c r="K39" s="1">
        <v>450000</v>
      </c>
      <c r="M39" s="1">
        <v>449897062500</v>
      </c>
      <c r="O39" s="1">
        <v>437289254151</v>
      </c>
      <c r="Q39" s="1">
        <v>12607808349</v>
      </c>
    </row>
    <row r="40" spans="1:17" ht="21" x14ac:dyDescent="0.25">
      <c r="A40" s="2" t="s">
        <v>76</v>
      </c>
      <c r="C40" s="1">
        <v>4100000</v>
      </c>
      <c r="E40" s="1">
        <v>4018380285193</v>
      </c>
      <c r="G40" s="1">
        <v>3913336085369</v>
      </c>
      <c r="I40" s="1">
        <v>105044199824</v>
      </c>
      <c r="K40" s="1">
        <v>4100000</v>
      </c>
      <c r="M40" s="1">
        <v>4018380285193</v>
      </c>
      <c r="O40" s="1">
        <v>3794137674941</v>
      </c>
      <c r="Q40" s="1">
        <v>224242610252</v>
      </c>
    </row>
    <row r="41" spans="1:17" ht="21" x14ac:dyDescent="0.25">
      <c r="A41" s="2" t="s">
        <v>77</v>
      </c>
      <c r="C41" s="1">
        <v>3000000</v>
      </c>
      <c r="E41" s="1">
        <v>2642713341007</v>
      </c>
      <c r="G41" s="1">
        <v>2776378285012</v>
      </c>
      <c r="I41" s="1">
        <v>-133664944004</v>
      </c>
      <c r="K41" s="1">
        <v>3000000</v>
      </c>
      <c r="M41" s="1">
        <v>2642713341007</v>
      </c>
      <c r="O41" s="1">
        <v>2516217123813</v>
      </c>
      <c r="Q41" s="1">
        <v>126496217194</v>
      </c>
    </row>
    <row r="42" spans="1:17" ht="21" x14ac:dyDescent="0.25">
      <c r="A42" s="2" t="s">
        <v>62</v>
      </c>
      <c r="C42" s="1">
        <v>1000000</v>
      </c>
      <c r="E42" s="1">
        <v>999771250000</v>
      </c>
      <c r="G42" s="1">
        <v>999923750000</v>
      </c>
      <c r="I42" s="1">
        <v>-152500000</v>
      </c>
      <c r="K42" s="1">
        <v>1000000</v>
      </c>
      <c r="M42" s="1">
        <v>999771250000</v>
      </c>
      <c r="O42" s="1">
        <v>966723281728</v>
      </c>
      <c r="Q42" s="1">
        <v>33047968272</v>
      </c>
    </row>
    <row r="43" spans="1:17" ht="21" x14ac:dyDescent="0.25">
      <c r="A43" s="2" t="s">
        <v>70</v>
      </c>
      <c r="C43" s="1">
        <v>2495000</v>
      </c>
      <c r="E43" s="1">
        <v>2494429268750</v>
      </c>
      <c r="G43" s="1">
        <v>2494809756250</v>
      </c>
      <c r="I43" s="1">
        <v>-380487500</v>
      </c>
      <c r="K43" s="1">
        <v>2495000</v>
      </c>
      <c r="M43" s="1">
        <v>2494429268750</v>
      </c>
      <c r="O43" s="1">
        <v>2494809756250</v>
      </c>
      <c r="Q43" s="1">
        <v>-380487500</v>
      </c>
    </row>
    <row r="44" spans="1:17" ht="21" x14ac:dyDescent="0.25">
      <c r="A44" s="2" t="s">
        <v>87</v>
      </c>
      <c r="C44" s="1">
        <v>995000</v>
      </c>
      <c r="E44" s="1">
        <v>994772393750</v>
      </c>
      <c r="G44" s="1">
        <v>994924131250</v>
      </c>
      <c r="I44" s="1">
        <v>-151737500</v>
      </c>
      <c r="K44" s="1">
        <v>995000</v>
      </c>
      <c r="M44" s="1">
        <v>994772393750</v>
      </c>
      <c r="O44" s="1">
        <v>994924131250</v>
      </c>
      <c r="Q44" s="1">
        <v>-151737500</v>
      </c>
    </row>
    <row r="45" spans="1:17" ht="21" x14ac:dyDescent="0.25">
      <c r="A45" s="2" t="s">
        <v>78</v>
      </c>
      <c r="C45" s="1">
        <v>2098065</v>
      </c>
      <c r="E45" s="1">
        <v>1770984779845</v>
      </c>
      <c r="G45" s="1">
        <v>1772433939441</v>
      </c>
      <c r="I45" s="1">
        <v>-1449159595</v>
      </c>
      <c r="K45" s="1">
        <v>2098065</v>
      </c>
      <c r="M45" s="1">
        <v>1770984779845</v>
      </c>
      <c r="O45" s="1">
        <v>1756682868532</v>
      </c>
      <c r="Q45" s="1">
        <v>14301911313</v>
      </c>
    </row>
    <row r="46" spans="1:17" ht="21" x14ac:dyDescent="0.25">
      <c r="A46" s="2" t="s">
        <v>44</v>
      </c>
      <c r="C46" s="1">
        <v>252190</v>
      </c>
      <c r="E46" s="1">
        <v>883589024323</v>
      </c>
      <c r="G46" s="1">
        <v>862671169821</v>
      </c>
      <c r="I46" s="1">
        <v>20917854502</v>
      </c>
      <c r="K46" s="1">
        <v>252190</v>
      </c>
      <c r="M46" s="1">
        <v>883589024323</v>
      </c>
      <c r="O46" s="1">
        <v>747621584017</v>
      </c>
      <c r="Q46" s="1">
        <v>135967440306</v>
      </c>
    </row>
    <row r="47" spans="1:17" ht="21" x14ac:dyDescent="0.25">
      <c r="A47" s="2" t="s">
        <v>40</v>
      </c>
      <c r="C47" s="1">
        <v>3207600</v>
      </c>
      <c r="E47" s="1">
        <v>5976496059769</v>
      </c>
      <c r="G47" s="1">
        <v>5884883963640</v>
      </c>
      <c r="I47" s="1">
        <v>91612096129</v>
      </c>
      <c r="K47" s="1">
        <v>3207600</v>
      </c>
      <c r="M47" s="1">
        <v>5976496059769</v>
      </c>
      <c r="O47" s="1">
        <v>5305371256402</v>
      </c>
      <c r="Q47" s="1">
        <v>671124803367</v>
      </c>
    </row>
    <row r="48" spans="1:17" ht="21" x14ac:dyDescent="0.25">
      <c r="A48" s="2" t="s">
        <v>79</v>
      </c>
      <c r="C48" s="1">
        <v>7793740</v>
      </c>
      <c r="E48" s="1">
        <v>6767712202361</v>
      </c>
      <c r="G48" s="1">
        <v>6598908489778</v>
      </c>
      <c r="I48" s="1">
        <v>168803712583</v>
      </c>
      <c r="K48" s="1">
        <v>7793740</v>
      </c>
      <c r="M48" s="1">
        <v>6767712202361</v>
      </c>
      <c r="O48" s="1">
        <v>6515872522053</v>
      </c>
      <c r="Q48" s="1">
        <v>251839680308</v>
      </c>
    </row>
    <row r="49" spans="1:17" ht="21" x14ac:dyDescent="0.25">
      <c r="A49" s="2" t="s">
        <v>42</v>
      </c>
      <c r="C49" s="1">
        <v>460251</v>
      </c>
      <c r="E49" s="1">
        <v>2334316897928</v>
      </c>
      <c r="G49" s="1">
        <v>2293743603069</v>
      </c>
      <c r="I49" s="1">
        <v>40573294859</v>
      </c>
      <c r="K49" s="1">
        <v>460251</v>
      </c>
      <c r="M49" s="1">
        <v>2334316897928</v>
      </c>
      <c r="O49" s="1">
        <v>2085467356101</v>
      </c>
      <c r="Q49" s="1">
        <v>248849541827</v>
      </c>
    </row>
    <row r="50" spans="1:17" ht="21" x14ac:dyDescent="0.25">
      <c r="A50" s="2" t="s">
        <v>80</v>
      </c>
      <c r="C50" s="1">
        <v>6048600</v>
      </c>
      <c r="E50" s="1">
        <v>5927239609716</v>
      </c>
      <c r="G50" s="1">
        <v>5833629455634</v>
      </c>
      <c r="I50" s="1">
        <v>93610154082</v>
      </c>
      <c r="K50" s="1">
        <v>6048600</v>
      </c>
      <c r="M50" s="1">
        <v>5927239609716</v>
      </c>
      <c r="O50" s="1">
        <v>5262848453204</v>
      </c>
      <c r="Q50" s="1">
        <v>664391156512</v>
      </c>
    </row>
    <row r="51" spans="1:17" ht="21" x14ac:dyDescent="0.25">
      <c r="A51" s="2" t="s">
        <v>81</v>
      </c>
      <c r="C51" s="1">
        <v>1500000</v>
      </c>
      <c r="E51" s="1">
        <v>1267839915262</v>
      </c>
      <c r="G51" s="1">
        <v>1313677824427</v>
      </c>
      <c r="I51" s="1">
        <v>-45837909164</v>
      </c>
      <c r="K51" s="1">
        <v>1500000</v>
      </c>
      <c r="M51" s="1">
        <v>1267839915262</v>
      </c>
      <c r="O51" s="1">
        <v>1307247814753</v>
      </c>
      <c r="Q51" s="1">
        <v>-39407899490</v>
      </c>
    </row>
    <row r="52" spans="1:17" ht="21" x14ac:dyDescent="0.25">
      <c r="A52" s="2" t="s">
        <v>45</v>
      </c>
      <c r="C52" s="1">
        <v>963700</v>
      </c>
      <c r="E52" s="1">
        <v>4669582052587</v>
      </c>
      <c r="G52" s="1">
        <v>4590432155365</v>
      </c>
      <c r="I52" s="1">
        <v>79149897222</v>
      </c>
      <c r="K52" s="1">
        <v>963700</v>
      </c>
      <c r="M52" s="1">
        <v>4669582052587</v>
      </c>
      <c r="O52" s="1">
        <v>4184129349583</v>
      </c>
      <c r="Q52" s="1">
        <v>485452703004</v>
      </c>
    </row>
    <row r="53" spans="1:17" ht="21" x14ac:dyDescent="0.25">
      <c r="A53" s="2" t="s">
        <v>82</v>
      </c>
      <c r="C53" s="1">
        <v>15171600</v>
      </c>
      <c r="E53" s="1">
        <v>13755749118433</v>
      </c>
      <c r="G53" s="1">
        <v>13490574482454</v>
      </c>
      <c r="I53" s="1">
        <v>265174635979</v>
      </c>
      <c r="K53" s="1">
        <v>15171600</v>
      </c>
      <c r="M53" s="1">
        <v>13755749118433</v>
      </c>
      <c r="O53" s="1">
        <v>14088669204253</v>
      </c>
      <c r="Q53" s="1">
        <v>-332920085819</v>
      </c>
    </row>
    <row r="54" spans="1:17" ht="21" x14ac:dyDescent="0.25">
      <c r="A54" s="2" t="s">
        <v>68</v>
      </c>
      <c r="C54" s="1">
        <v>2257027</v>
      </c>
      <c r="E54" s="1">
        <v>1770848675552</v>
      </c>
      <c r="G54" s="1">
        <v>1771118791764</v>
      </c>
      <c r="I54" s="1">
        <v>-270116211</v>
      </c>
      <c r="K54" s="1">
        <v>2257027</v>
      </c>
      <c r="M54" s="1">
        <v>1770848675552</v>
      </c>
      <c r="O54" s="1">
        <v>1771118791764</v>
      </c>
      <c r="Q54" s="1">
        <v>-270116211</v>
      </c>
    </row>
    <row r="55" spans="1:17" ht="21" x14ac:dyDescent="0.25">
      <c r="A55" s="2" t="s">
        <v>85</v>
      </c>
      <c r="C55" s="1">
        <v>1995000</v>
      </c>
      <c r="E55" s="1">
        <v>1994543643750</v>
      </c>
      <c r="G55" s="1">
        <v>1994847881250</v>
      </c>
      <c r="I55" s="1">
        <v>-304237500</v>
      </c>
      <c r="K55" s="1">
        <v>1995000</v>
      </c>
      <c r="M55" s="1">
        <v>1994543643750</v>
      </c>
      <c r="O55" s="1">
        <v>1994847881250</v>
      </c>
      <c r="Q55" s="1">
        <v>-304237500</v>
      </c>
    </row>
    <row r="56" spans="1:17" ht="21" x14ac:dyDescent="0.25">
      <c r="A56" s="2" t="s">
        <v>41</v>
      </c>
      <c r="C56" s="1">
        <v>1129130</v>
      </c>
      <c r="E56" s="1">
        <v>2339978588274</v>
      </c>
      <c r="G56" s="1">
        <v>2298998227702</v>
      </c>
      <c r="I56" s="1">
        <v>40980360572</v>
      </c>
      <c r="K56" s="1">
        <v>1129130</v>
      </c>
      <c r="M56" s="1">
        <v>2339978588274</v>
      </c>
      <c r="O56" s="1">
        <v>2088632376789</v>
      </c>
      <c r="Q56" s="1">
        <v>251346211485</v>
      </c>
    </row>
    <row r="57" spans="1:17" ht="21" x14ac:dyDescent="0.25">
      <c r="A57" s="2" t="s">
        <v>63</v>
      </c>
      <c r="C57" s="1">
        <v>2390000</v>
      </c>
      <c r="E57" s="1">
        <v>2389453287500</v>
      </c>
      <c r="G57" s="1">
        <v>2389817762500</v>
      </c>
      <c r="I57" s="1">
        <v>-364475000</v>
      </c>
      <c r="K57" s="1">
        <v>2390000</v>
      </c>
      <c r="M57" s="1">
        <v>2389453287500</v>
      </c>
      <c r="O57" s="1">
        <v>2390000000000</v>
      </c>
      <c r="Q57" s="1">
        <v>-546712500</v>
      </c>
    </row>
    <row r="58" spans="1:17" ht="21" x14ac:dyDescent="0.25">
      <c r="A58" s="2" t="s">
        <v>71</v>
      </c>
      <c r="C58" s="1">
        <v>2400000</v>
      </c>
      <c r="E58" s="1">
        <v>2399451000000</v>
      </c>
      <c r="G58" s="1">
        <v>2399817000000</v>
      </c>
      <c r="I58" s="1">
        <v>-366000000</v>
      </c>
      <c r="K58" s="1">
        <v>2400000</v>
      </c>
      <c r="M58" s="1">
        <v>2399451000000</v>
      </c>
      <c r="O58" s="1">
        <v>2400000000000</v>
      </c>
      <c r="Q58" s="1">
        <v>-549000000</v>
      </c>
    </row>
    <row r="59" spans="1:17" ht="21" x14ac:dyDescent="0.25">
      <c r="A59" s="2" t="s">
        <v>83</v>
      </c>
      <c r="C59" s="1">
        <v>267211</v>
      </c>
      <c r="E59" s="1">
        <v>211962054206</v>
      </c>
      <c r="G59" s="1">
        <v>209080404857</v>
      </c>
      <c r="I59" s="1">
        <v>2881649349</v>
      </c>
      <c r="K59" s="1">
        <v>267211</v>
      </c>
      <c r="M59" s="1">
        <v>211962054206</v>
      </c>
      <c r="O59" s="1">
        <v>246825472810</v>
      </c>
      <c r="Q59" s="1">
        <v>-34863418603</v>
      </c>
    </row>
    <row r="60" spans="1:17" ht="21" x14ac:dyDescent="0.25">
      <c r="A60" s="2" t="s">
        <v>84</v>
      </c>
      <c r="C60" s="1">
        <v>8733899</v>
      </c>
      <c r="E60" s="1">
        <v>7390934333611</v>
      </c>
      <c r="G60" s="1">
        <v>7288817427983</v>
      </c>
      <c r="I60" s="1">
        <v>102116905628</v>
      </c>
      <c r="K60" s="1">
        <v>8733899</v>
      </c>
      <c r="M60" s="1">
        <v>7390934333611</v>
      </c>
      <c r="O60" s="1">
        <v>8295145940800</v>
      </c>
      <c r="Q60" s="1">
        <v>-904211607188</v>
      </c>
    </row>
    <row r="61" spans="1:17" ht="21" x14ac:dyDescent="0.25">
      <c r="A61" s="2" t="s">
        <v>89</v>
      </c>
      <c r="C61" s="1">
        <v>28640673</v>
      </c>
      <c r="E61" s="1">
        <v>23805778619575</v>
      </c>
      <c r="G61" s="1">
        <v>26438702345299</v>
      </c>
      <c r="I61" s="1">
        <v>-2632923725723</v>
      </c>
      <c r="K61" s="1">
        <v>28640673</v>
      </c>
      <c r="M61" s="1">
        <v>23805778619575</v>
      </c>
      <c r="O61" s="1">
        <v>26438702345299</v>
      </c>
      <c r="Q61" s="1">
        <v>-2632923725723</v>
      </c>
    </row>
    <row r="62" spans="1:17" ht="21" x14ac:dyDescent="0.25">
      <c r="A62" s="2" t="s">
        <v>90</v>
      </c>
      <c r="C62" s="1">
        <v>9625496</v>
      </c>
      <c r="E62" s="1">
        <v>7543786907778</v>
      </c>
      <c r="G62" s="1">
        <v>8886257907200</v>
      </c>
      <c r="I62" s="1">
        <v>-1342470999421</v>
      </c>
      <c r="K62" s="1">
        <v>9625496</v>
      </c>
      <c r="M62" s="1">
        <v>7543786907778</v>
      </c>
      <c r="O62" s="1">
        <v>8886257907200</v>
      </c>
      <c r="Q62" s="1">
        <v>-1342470999421</v>
      </c>
    </row>
    <row r="63" spans="1:17" ht="21" x14ac:dyDescent="0.25">
      <c r="A63" s="2" t="s">
        <v>88</v>
      </c>
      <c r="C63" s="1">
        <v>4920074</v>
      </c>
      <c r="E63" s="1">
        <v>4143427107348</v>
      </c>
      <c r="G63" s="1">
        <v>4732127173200</v>
      </c>
      <c r="I63" s="1">
        <v>-588700065851</v>
      </c>
      <c r="K63" s="1">
        <v>4920074</v>
      </c>
      <c r="M63" s="1">
        <v>4143427107348</v>
      </c>
      <c r="O63" s="1">
        <v>4732127173200</v>
      </c>
      <c r="Q63" s="1">
        <v>-588700065851</v>
      </c>
    </row>
    <row r="64" spans="1:17" ht="21" x14ac:dyDescent="0.25">
      <c r="A64" s="2" t="s">
        <v>24</v>
      </c>
      <c r="C64" s="1" t="s">
        <v>24</v>
      </c>
      <c r="E64" s="7">
        <f>SUM(E8:E63)</f>
        <v>172084788663930</v>
      </c>
      <c r="F64" s="2"/>
      <c r="G64" s="7">
        <f>SUM(G8:G63)</f>
        <v>175591144423932</v>
      </c>
      <c r="H64" s="2"/>
      <c r="I64" s="7">
        <f>SUM(I8:I63)</f>
        <v>-3506355759993</v>
      </c>
      <c r="K64" s="1" t="s">
        <v>24</v>
      </c>
      <c r="M64" s="7">
        <f>SUM(M8:M63)</f>
        <v>172084788663930</v>
      </c>
      <c r="N64" s="2"/>
      <c r="O64" s="7">
        <f>SUM(O8:O63)</f>
        <v>172480621206170</v>
      </c>
      <c r="P64" s="2"/>
      <c r="Q64" s="7">
        <f>SUM(Q8:Q63)</f>
        <v>-395832542232</v>
      </c>
    </row>
    <row r="66" spans="9:9" ht="21" x14ac:dyDescent="0.25">
      <c r="I66" s="2">
        <v>3540232715863</v>
      </c>
    </row>
    <row r="67" spans="9:9" x14ac:dyDescent="0.25">
      <c r="I67" s="1">
        <f>+I66+I64</f>
        <v>33876955870</v>
      </c>
    </row>
    <row r="70" spans="9:9" x14ac:dyDescent="0.25">
      <c r="I70" s="1">
        <f>+'سرمایه‌گذاری در اوراق بهادار'!E70+'سرمایه‌گذاری در صندوق'!E12+'سرمایه‌گذاری در سهام'!E16</f>
        <v>-3506355759993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3AE5-1249-42B0-9F98-D83EE8251825}">
  <dimension ref="A2:Y18"/>
  <sheetViews>
    <sheetView rightToLeft="1" zoomScale="70" zoomScaleNormal="70" workbookViewId="0">
      <selection activeCell="C35" sqref="C35:C36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5" style="1" customWidth="1"/>
    <col min="10" max="10" width="1" style="1" customWidth="1"/>
    <col min="11" max="11" width="25" style="1" customWidth="1"/>
    <col min="12" max="12" width="1" style="1" customWidth="1"/>
    <col min="13" max="13" width="16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ht="26.25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5" ht="27" thickBot="1" x14ac:dyDescent="0.3">
      <c r="A6" s="21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7" thickBot="1" x14ac:dyDescent="0.3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7" thickBot="1" x14ac:dyDescent="0.3">
      <c r="A8" s="21" t="s">
        <v>3</v>
      </c>
      <c r="C8" s="21" t="s">
        <v>7</v>
      </c>
      <c r="E8" s="21" t="s">
        <v>8</v>
      </c>
      <c r="G8" s="21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ht="21" x14ac:dyDescent="0.25">
      <c r="A9" s="2" t="s">
        <v>17</v>
      </c>
      <c r="C9" s="1">
        <v>2000000</v>
      </c>
      <c r="E9" s="1">
        <v>20010710000</v>
      </c>
      <c r="G9" s="1">
        <v>21676285000</v>
      </c>
      <c r="I9" s="1">
        <v>0</v>
      </c>
      <c r="K9" s="1">
        <v>0</v>
      </c>
      <c r="M9" s="1">
        <v>0</v>
      </c>
      <c r="O9" s="1">
        <v>0</v>
      </c>
      <c r="Q9" s="1">
        <v>2000000</v>
      </c>
      <c r="S9" s="1">
        <v>11727</v>
      </c>
      <c r="U9" s="1">
        <v>20010710000</v>
      </c>
      <c r="W9" s="1">
        <v>23320898550</v>
      </c>
      <c r="Y9" s="11">
        <v>7.23274846299631E-5</v>
      </c>
    </row>
    <row r="10" spans="1:25" ht="21.75" thickBot="1" x14ac:dyDescent="0.3">
      <c r="A10" s="2" t="s">
        <v>18</v>
      </c>
      <c r="C10" s="1">
        <v>1666431</v>
      </c>
      <c r="E10" s="1">
        <v>200065086578</v>
      </c>
      <c r="G10" s="1">
        <v>485867859318</v>
      </c>
      <c r="I10" s="1">
        <v>0</v>
      </c>
      <c r="K10" s="1">
        <v>0</v>
      </c>
      <c r="M10" s="1">
        <v>0</v>
      </c>
      <c r="O10" s="1">
        <v>0</v>
      </c>
      <c r="Q10" s="1">
        <v>1666431</v>
      </c>
      <c r="S10" s="1">
        <v>318750</v>
      </c>
      <c r="U10" s="1">
        <v>200065086578</v>
      </c>
      <c r="W10" s="1">
        <v>527852913542.66302</v>
      </c>
      <c r="Y10" s="11">
        <v>1.6370841547671926E-3</v>
      </c>
    </row>
    <row r="11" spans="1:25" ht="21.75" thickBot="1" x14ac:dyDescent="0.3">
      <c r="A11" s="2" t="s">
        <v>24</v>
      </c>
      <c r="C11" s="1" t="s">
        <v>24</v>
      </c>
      <c r="E11" s="7">
        <f>SUM(E9:E10)</f>
        <v>220075796578</v>
      </c>
      <c r="F11" s="2"/>
      <c r="G11" s="7">
        <f>SUM(G9:G10)</f>
        <v>507544144318</v>
      </c>
      <c r="I11" s="1" t="s">
        <v>24</v>
      </c>
      <c r="K11" s="5">
        <f>SUM(K9:K10)</f>
        <v>0</v>
      </c>
      <c r="M11" s="1" t="s">
        <v>24</v>
      </c>
      <c r="O11" s="5">
        <f>SUM(O9:O10)</f>
        <v>0</v>
      </c>
      <c r="Q11" s="1" t="s">
        <v>24</v>
      </c>
      <c r="S11" s="1" t="s">
        <v>24</v>
      </c>
      <c r="U11" s="7">
        <f>SUM(U9:U10)</f>
        <v>220075796578</v>
      </c>
      <c r="V11" s="2"/>
      <c r="W11" s="7">
        <f>SUM(W9:W10)</f>
        <v>551173812092.66309</v>
      </c>
      <c r="Y11" s="20">
        <f>SUM(Y9:Y10)</f>
        <v>1.7094116393971558E-3</v>
      </c>
    </row>
    <row r="18" spans="7:7" ht="21" x14ac:dyDescent="0.25">
      <c r="G18" s="2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topLeftCell="B1" workbookViewId="0">
      <selection activeCell="X5" sqref="X5"/>
    </sheetView>
  </sheetViews>
  <sheetFormatPr defaultRowHeight="18.75" x14ac:dyDescent="0.25"/>
  <cols>
    <col min="1" max="1" width="30.5703125" style="1" bestFit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7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7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6.25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</row>
    <row r="4" spans="1:17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6.25" x14ac:dyDescent="0.25">
      <c r="A6" s="21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H6" s="21" t="s">
        <v>4</v>
      </c>
      <c r="I6" s="21" t="s">
        <v>4</v>
      </c>
      <c r="K6" s="21" t="s">
        <v>6</v>
      </c>
      <c r="L6" s="21" t="s">
        <v>6</v>
      </c>
      <c r="M6" s="21" t="s">
        <v>6</v>
      </c>
      <c r="N6" s="21" t="s">
        <v>6</v>
      </c>
      <c r="O6" s="21" t="s">
        <v>6</v>
      </c>
      <c r="P6" s="21" t="s">
        <v>6</v>
      </c>
      <c r="Q6" s="21" t="s">
        <v>6</v>
      </c>
    </row>
    <row r="7" spans="1:17" ht="27" thickBot="1" x14ac:dyDescent="0.3">
      <c r="A7" s="21" t="s">
        <v>3</v>
      </c>
      <c r="C7" s="21" t="s">
        <v>25</v>
      </c>
      <c r="E7" s="21" t="s">
        <v>26</v>
      </c>
      <c r="G7" s="21" t="s">
        <v>27</v>
      </c>
      <c r="I7" s="21" t="s">
        <v>28</v>
      </c>
      <c r="K7" s="21" t="s">
        <v>25</v>
      </c>
      <c r="M7" s="21" t="s">
        <v>26</v>
      </c>
      <c r="O7" s="21" t="s">
        <v>27</v>
      </c>
      <c r="Q7" s="21" t="s">
        <v>28</v>
      </c>
    </row>
    <row r="8" spans="1:17" ht="21" x14ac:dyDescent="0.25">
      <c r="A8" s="2" t="s">
        <v>29</v>
      </c>
      <c r="C8" s="1">
        <v>27000000</v>
      </c>
      <c r="E8" s="1">
        <v>6133</v>
      </c>
      <c r="G8" s="1" t="s">
        <v>30</v>
      </c>
      <c r="I8" s="14" t="s">
        <v>268</v>
      </c>
      <c r="K8" s="1">
        <v>27000000</v>
      </c>
      <c r="M8" s="1">
        <v>6133</v>
      </c>
      <c r="O8" s="1" t="s">
        <v>30</v>
      </c>
      <c r="Q8" s="14" t="s">
        <v>268</v>
      </c>
    </row>
    <row r="9" spans="1:17" ht="21" x14ac:dyDescent="0.25">
      <c r="A9" s="2" t="s">
        <v>31</v>
      </c>
      <c r="C9" s="1">
        <v>494909484</v>
      </c>
      <c r="E9" s="1">
        <v>7115</v>
      </c>
      <c r="G9" s="1" t="s">
        <v>32</v>
      </c>
      <c r="I9" s="14" t="s">
        <v>269</v>
      </c>
      <c r="K9" s="1">
        <v>494909484</v>
      </c>
      <c r="M9" s="1">
        <v>7115</v>
      </c>
      <c r="O9" s="1" t="s">
        <v>32</v>
      </c>
      <c r="Q9" s="14" t="s">
        <v>269</v>
      </c>
    </row>
    <row r="10" spans="1:17" ht="21" x14ac:dyDescent="0.25">
      <c r="A10" s="2" t="s">
        <v>33</v>
      </c>
      <c r="C10" s="1">
        <v>19342254481</v>
      </c>
      <c r="E10" s="1">
        <v>470</v>
      </c>
      <c r="G10" s="1" t="s">
        <v>34</v>
      </c>
      <c r="I10" s="14" t="s">
        <v>270</v>
      </c>
      <c r="K10" s="1">
        <v>19342254481</v>
      </c>
      <c r="M10" s="1">
        <v>470</v>
      </c>
      <c r="O10" s="1" t="s">
        <v>34</v>
      </c>
      <c r="Q10" s="14" t="s">
        <v>270</v>
      </c>
    </row>
    <row r="11" spans="1:17" ht="21" x14ac:dyDescent="0.25">
      <c r="A11" s="2" t="s">
        <v>35</v>
      </c>
      <c r="C11" s="1">
        <v>0</v>
      </c>
      <c r="E11" s="1">
        <v>0</v>
      </c>
      <c r="G11" s="1" t="s">
        <v>202</v>
      </c>
      <c r="I11" s="1">
        <v>0</v>
      </c>
      <c r="K11" s="1">
        <v>8465011287</v>
      </c>
      <c r="M11" s="1">
        <v>2193</v>
      </c>
      <c r="O11" s="1" t="s">
        <v>36</v>
      </c>
      <c r="Q11" s="14" t="s">
        <v>271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2"/>
  <sheetViews>
    <sheetView rightToLeft="1" topLeftCell="A43" zoomScale="70" zoomScaleNormal="70" workbookViewId="0">
      <selection activeCell="K62" sqref="K62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18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18" style="1" customWidth="1"/>
    <col min="10" max="10" width="1" style="1" customWidth="1"/>
    <col min="11" max="11" width="24" style="1" customWidth="1"/>
    <col min="12" max="12" width="1" style="1" customWidth="1"/>
    <col min="13" max="13" width="17" style="1" customWidth="1"/>
    <col min="14" max="14" width="1" style="1" customWidth="1"/>
    <col min="15" max="15" width="24" style="1" customWidth="1"/>
    <col min="16" max="16" width="1" style="1" customWidth="1"/>
    <col min="17" max="17" width="18" style="1" customWidth="1"/>
    <col min="18" max="18" width="1" style="1" customWidth="1"/>
    <col min="19" max="19" width="23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ht="26.25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5" ht="27" thickBot="1" x14ac:dyDescent="0.3">
      <c r="A6" s="6" t="s">
        <v>37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7" thickBot="1" x14ac:dyDescent="0.3">
      <c r="A7" s="21" t="s">
        <v>38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39</v>
      </c>
      <c r="U7" s="21" t="s">
        <v>8</v>
      </c>
      <c r="W7" s="21" t="s">
        <v>9</v>
      </c>
      <c r="Y7" s="21" t="s">
        <v>13</v>
      </c>
    </row>
    <row r="8" spans="1:25" ht="27" thickBot="1" x14ac:dyDescent="0.3">
      <c r="A8" s="21" t="s">
        <v>38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39</v>
      </c>
      <c r="U8" s="21" t="s">
        <v>8</v>
      </c>
      <c r="W8" s="21" t="s">
        <v>9</v>
      </c>
      <c r="Y8" s="21" t="s">
        <v>13</v>
      </c>
    </row>
    <row r="9" spans="1:25" ht="21" x14ac:dyDescent="0.25">
      <c r="A9" s="2" t="s">
        <v>40</v>
      </c>
      <c r="C9" s="1">
        <v>3207600</v>
      </c>
      <c r="E9" s="1">
        <v>4947864134400</v>
      </c>
      <c r="G9" s="1">
        <v>5884883963640</v>
      </c>
      <c r="I9" s="1">
        <v>0</v>
      </c>
      <c r="K9" s="1">
        <v>0</v>
      </c>
      <c r="M9" s="1">
        <v>0</v>
      </c>
      <c r="O9" s="1">
        <v>0</v>
      </c>
      <c r="Q9" s="1">
        <v>3207600</v>
      </c>
      <c r="S9" s="1">
        <v>1864581</v>
      </c>
      <c r="U9" s="1">
        <v>4947864134400</v>
      </c>
      <c r="W9" s="1">
        <v>5976496059769</v>
      </c>
      <c r="Y9" s="11">
        <v>1.8535517659287504E-2</v>
      </c>
    </row>
    <row r="10" spans="1:25" ht="21" x14ac:dyDescent="0.25">
      <c r="A10" s="2" t="s">
        <v>41</v>
      </c>
      <c r="C10" s="1">
        <v>1129130</v>
      </c>
      <c r="E10" s="1">
        <v>2000146594543</v>
      </c>
      <c r="G10" s="1">
        <v>2298998227702</v>
      </c>
      <c r="I10" s="1">
        <v>0</v>
      </c>
      <c r="K10" s="1">
        <v>0</v>
      </c>
      <c r="M10" s="1">
        <v>0</v>
      </c>
      <c r="O10" s="1">
        <v>0</v>
      </c>
      <c r="Q10" s="1">
        <v>1129130</v>
      </c>
      <c r="S10" s="1">
        <v>2072531</v>
      </c>
      <c r="U10" s="1">
        <v>2000146594543</v>
      </c>
      <c r="W10" s="1">
        <v>2339978588274</v>
      </c>
      <c r="Y10" s="11">
        <v>7.2572145972407427E-3</v>
      </c>
    </row>
    <row r="11" spans="1:25" ht="21" x14ac:dyDescent="0.25">
      <c r="A11" s="2" t="s">
        <v>42</v>
      </c>
      <c r="C11" s="1">
        <v>460251</v>
      </c>
      <c r="E11" s="1">
        <v>1979976789450</v>
      </c>
      <c r="G11" s="1">
        <v>2293743603069</v>
      </c>
      <c r="I11" s="1">
        <v>0</v>
      </c>
      <c r="K11" s="1">
        <v>0</v>
      </c>
      <c r="M11" s="1">
        <v>0</v>
      </c>
      <c r="O11" s="1">
        <v>0</v>
      </c>
      <c r="Q11" s="1">
        <v>460251</v>
      </c>
      <c r="S11" s="1">
        <v>5071834</v>
      </c>
      <c r="U11" s="1">
        <v>1979976789450</v>
      </c>
      <c r="W11" s="1">
        <v>2334316897928</v>
      </c>
      <c r="Y11" s="11">
        <v>7.2396554186952861E-3</v>
      </c>
    </row>
    <row r="12" spans="1:25" ht="21" x14ac:dyDescent="0.25">
      <c r="A12" s="2" t="s">
        <v>43</v>
      </c>
      <c r="C12" s="1">
        <v>362205</v>
      </c>
      <c r="E12" s="1">
        <v>1349985121650</v>
      </c>
      <c r="G12" s="1">
        <v>1834578173734</v>
      </c>
      <c r="I12" s="1">
        <v>0</v>
      </c>
      <c r="K12" s="1">
        <v>0</v>
      </c>
      <c r="M12" s="1">
        <v>0</v>
      </c>
      <c r="O12" s="1">
        <v>0</v>
      </c>
      <c r="Q12" s="1">
        <v>362205</v>
      </c>
      <c r="S12" s="1">
        <v>5145024</v>
      </c>
      <c r="U12" s="1">
        <v>1349985121650</v>
      </c>
      <c r="W12" s="1">
        <v>1862202341692</v>
      </c>
      <c r="Y12" s="11">
        <v>5.7754383244641066E-3</v>
      </c>
    </row>
    <row r="13" spans="1:25" ht="21" x14ac:dyDescent="0.25">
      <c r="A13" s="2" t="s">
        <v>44</v>
      </c>
      <c r="C13" s="1">
        <v>252190</v>
      </c>
      <c r="E13" s="1">
        <v>735998861700</v>
      </c>
      <c r="G13" s="1">
        <v>862671169821</v>
      </c>
      <c r="I13" s="1">
        <v>0</v>
      </c>
      <c r="K13" s="1">
        <v>0</v>
      </c>
      <c r="M13" s="1">
        <v>0</v>
      </c>
      <c r="O13" s="1">
        <v>0</v>
      </c>
      <c r="Q13" s="1">
        <v>252190</v>
      </c>
      <c r="S13" s="1">
        <v>3506206</v>
      </c>
      <c r="U13" s="1">
        <v>735998861700</v>
      </c>
      <c r="W13" s="1">
        <v>883589024323</v>
      </c>
      <c r="Y13" s="11">
        <v>2.7403648894105698E-3</v>
      </c>
    </row>
    <row r="14" spans="1:25" ht="21" x14ac:dyDescent="0.25">
      <c r="A14" s="2" t="s">
        <v>45</v>
      </c>
      <c r="C14" s="1">
        <v>963700</v>
      </c>
      <c r="E14" s="1">
        <v>3999707714200</v>
      </c>
      <c r="G14" s="1">
        <v>4590432155365</v>
      </c>
      <c r="I14" s="1">
        <v>0</v>
      </c>
      <c r="K14" s="1">
        <v>0</v>
      </c>
      <c r="M14" s="1">
        <v>0</v>
      </c>
      <c r="O14" s="1">
        <v>0</v>
      </c>
      <c r="Q14" s="1">
        <v>963700</v>
      </c>
      <c r="S14" s="1">
        <v>4848988</v>
      </c>
      <c r="U14" s="1">
        <v>3999707714200</v>
      </c>
      <c r="W14" s="1">
        <v>4669582052587</v>
      </c>
      <c r="Y14" s="11">
        <v>1.448225176284375E-2</v>
      </c>
    </row>
    <row r="15" spans="1:25" ht="21" x14ac:dyDescent="0.25">
      <c r="A15" s="2" t="s">
        <v>46</v>
      </c>
      <c r="C15" s="1">
        <v>84110</v>
      </c>
      <c r="E15" s="1">
        <v>222997478600</v>
      </c>
      <c r="G15" s="1">
        <v>279384957362</v>
      </c>
      <c r="I15" s="1">
        <v>0</v>
      </c>
      <c r="K15" s="1">
        <v>0</v>
      </c>
      <c r="M15" s="1">
        <v>84110</v>
      </c>
      <c r="O15" s="1">
        <v>283294636418</v>
      </c>
      <c r="Q15" s="1">
        <v>0</v>
      </c>
      <c r="S15" s="1">
        <v>0</v>
      </c>
      <c r="U15" s="1">
        <v>0</v>
      </c>
      <c r="W15" s="1">
        <v>0</v>
      </c>
      <c r="Y15" s="11">
        <v>0</v>
      </c>
    </row>
    <row r="16" spans="1:25" ht="21" x14ac:dyDescent="0.25">
      <c r="A16" s="2" t="s">
        <v>47</v>
      </c>
      <c r="C16" s="1">
        <v>1440000</v>
      </c>
      <c r="E16" s="1">
        <v>1440000000000</v>
      </c>
      <c r="G16" s="1">
        <v>1439890200000</v>
      </c>
      <c r="I16" s="1">
        <v>0</v>
      </c>
      <c r="K16" s="1">
        <v>0</v>
      </c>
      <c r="M16" s="1">
        <v>0</v>
      </c>
      <c r="O16" s="1">
        <v>0</v>
      </c>
      <c r="Q16" s="1">
        <v>1440000</v>
      </c>
      <c r="S16" s="1">
        <v>1000000</v>
      </c>
      <c r="U16" s="1">
        <v>1440000000000</v>
      </c>
      <c r="W16" s="1">
        <v>1439670600000</v>
      </c>
      <c r="Y16" s="11">
        <v>4.4649974772824411E-3</v>
      </c>
    </row>
    <row r="17" spans="1:25" ht="21" x14ac:dyDescent="0.25">
      <c r="A17" s="2" t="s">
        <v>48</v>
      </c>
      <c r="C17" s="1">
        <v>100000</v>
      </c>
      <c r="E17" s="1">
        <v>87311757010</v>
      </c>
      <c r="G17" s="1">
        <v>98077820995</v>
      </c>
      <c r="I17" s="1">
        <v>0</v>
      </c>
      <c r="K17" s="1">
        <v>0</v>
      </c>
      <c r="M17" s="1">
        <v>0</v>
      </c>
      <c r="O17" s="1">
        <v>0</v>
      </c>
      <c r="Q17" s="1">
        <v>100000</v>
      </c>
      <c r="S17" s="1">
        <v>988299</v>
      </c>
      <c r="U17" s="1">
        <v>87311757010</v>
      </c>
      <c r="W17" s="1">
        <v>98807292660</v>
      </c>
      <c r="Y17" s="11">
        <v>3.0644114873500084E-4</v>
      </c>
    </row>
    <row r="18" spans="1:25" ht="21" x14ac:dyDescent="0.25">
      <c r="A18" s="2" t="s">
        <v>49</v>
      </c>
      <c r="C18" s="1">
        <v>46184</v>
      </c>
      <c r="E18" s="1">
        <v>26340592963</v>
      </c>
      <c r="G18" s="1">
        <v>34519445851</v>
      </c>
      <c r="I18" s="1">
        <v>0</v>
      </c>
      <c r="K18" s="1">
        <v>0</v>
      </c>
      <c r="M18" s="1">
        <v>0</v>
      </c>
      <c r="O18" s="1">
        <v>0</v>
      </c>
      <c r="Q18" s="1">
        <v>46184</v>
      </c>
      <c r="S18" s="1">
        <v>755750</v>
      </c>
      <c r="U18" s="1">
        <v>26340592963</v>
      </c>
      <c r="W18" s="1">
        <v>34895573811</v>
      </c>
      <c r="Y18" s="11">
        <v>1.0822520723451477E-4</v>
      </c>
    </row>
    <row r="19" spans="1:25" ht="21" x14ac:dyDescent="0.25">
      <c r="A19" s="2" t="s">
        <v>50</v>
      </c>
      <c r="C19" s="1">
        <v>73594</v>
      </c>
      <c r="E19" s="1">
        <v>40178911377</v>
      </c>
      <c r="G19" s="1">
        <v>52534750519</v>
      </c>
      <c r="I19" s="1">
        <v>0</v>
      </c>
      <c r="K19" s="1">
        <v>0</v>
      </c>
      <c r="M19" s="1">
        <v>0</v>
      </c>
      <c r="O19" s="1">
        <v>0</v>
      </c>
      <c r="Q19" s="1">
        <v>73594</v>
      </c>
      <c r="S19" s="1">
        <v>720890</v>
      </c>
      <c r="U19" s="1">
        <v>40178911377</v>
      </c>
      <c r="W19" s="1">
        <v>53041042745</v>
      </c>
      <c r="Y19" s="11">
        <v>1.6450160338681304E-4</v>
      </c>
    </row>
    <row r="20" spans="1:25" ht="21" x14ac:dyDescent="0.25">
      <c r="A20" s="2" t="s">
        <v>51</v>
      </c>
      <c r="C20" s="1">
        <v>339795</v>
      </c>
      <c r="E20" s="1">
        <v>180862074280</v>
      </c>
      <c r="G20" s="1">
        <v>235453184425</v>
      </c>
      <c r="I20" s="1">
        <v>0</v>
      </c>
      <c r="K20" s="1">
        <v>0</v>
      </c>
      <c r="M20" s="1">
        <v>0</v>
      </c>
      <c r="O20" s="1">
        <v>0</v>
      </c>
      <c r="Q20" s="1">
        <v>339795</v>
      </c>
      <c r="S20" s="1">
        <v>700110</v>
      </c>
      <c r="U20" s="1">
        <v>180862074280</v>
      </c>
      <c r="W20" s="1">
        <v>237839459225</v>
      </c>
      <c r="Y20" s="11">
        <v>7.3763580741167121E-4</v>
      </c>
    </row>
    <row r="21" spans="1:25" ht="21" x14ac:dyDescent="0.25">
      <c r="A21" s="2" t="s">
        <v>52</v>
      </c>
      <c r="C21" s="1">
        <v>305135</v>
      </c>
      <c r="E21" s="1">
        <v>201537934978</v>
      </c>
      <c r="G21" s="1">
        <v>295195602118</v>
      </c>
      <c r="I21" s="1">
        <v>0</v>
      </c>
      <c r="K21" s="1">
        <v>0</v>
      </c>
      <c r="M21" s="1">
        <v>0</v>
      </c>
      <c r="O21" s="1">
        <v>0</v>
      </c>
      <c r="Q21" s="1">
        <v>305135</v>
      </c>
      <c r="S21" s="1">
        <v>989000</v>
      </c>
      <c r="U21" s="1">
        <v>201537934978</v>
      </c>
      <c r="W21" s="1">
        <v>301709483164</v>
      </c>
      <c r="Y21" s="11">
        <v>9.357224362291272E-4</v>
      </c>
    </row>
    <row r="22" spans="1:25" ht="21" x14ac:dyDescent="0.25">
      <c r="A22" s="2" t="s">
        <v>53</v>
      </c>
      <c r="C22" s="1">
        <v>201535</v>
      </c>
      <c r="E22" s="1">
        <v>117862644132</v>
      </c>
      <c r="G22" s="1">
        <v>180966645591</v>
      </c>
      <c r="I22" s="1">
        <v>0</v>
      </c>
      <c r="K22" s="1">
        <v>0</v>
      </c>
      <c r="M22" s="1">
        <v>0</v>
      </c>
      <c r="O22" s="1">
        <v>0</v>
      </c>
      <c r="Q22" s="1">
        <v>201535</v>
      </c>
      <c r="S22" s="1">
        <v>915000</v>
      </c>
      <c r="U22" s="1">
        <v>117862644132</v>
      </c>
      <c r="W22" s="1">
        <v>184362342464</v>
      </c>
      <c r="Y22" s="11">
        <v>5.7178176313918026E-4</v>
      </c>
    </row>
    <row r="23" spans="1:25" ht="21" x14ac:dyDescent="0.25">
      <c r="A23" s="2" t="s">
        <v>54</v>
      </c>
      <c r="C23" s="1">
        <v>52417</v>
      </c>
      <c r="E23" s="1">
        <v>27446922399</v>
      </c>
      <c r="G23" s="1">
        <v>35685917361</v>
      </c>
      <c r="I23" s="1">
        <v>0</v>
      </c>
      <c r="K23" s="1">
        <v>0</v>
      </c>
      <c r="M23" s="1">
        <v>0</v>
      </c>
      <c r="O23" s="1">
        <v>0</v>
      </c>
      <c r="Q23" s="1">
        <v>52417</v>
      </c>
      <c r="S23" s="1">
        <v>687500</v>
      </c>
      <c r="U23" s="1">
        <v>27446922399</v>
      </c>
      <c r="W23" s="1">
        <v>36028444107</v>
      </c>
      <c r="Y23" s="11">
        <v>1.1173869359294163E-4</v>
      </c>
    </row>
    <row r="24" spans="1:25" ht="21" x14ac:dyDescent="0.25">
      <c r="A24" s="2" t="s">
        <v>55</v>
      </c>
      <c r="C24" s="1">
        <v>741800</v>
      </c>
      <c r="E24" s="1">
        <v>394707521010</v>
      </c>
      <c r="G24" s="1">
        <v>614801465813</v>
      </c>
      <c r="I24" s="1">
        <v>0</v>
      </c>
      <c r="K24" s="1">
        <v>0</v>
      </c>
      <c r="M24" s="1">
        <v>0</v>
      </c>
      <c r="O24" s="1">
        <v>0</v>
      </c>
      <c r="Q24" s="1">
        <v>741800</v>
      </c>
      <c r="S24" s="1">
        <v>840900</v>
      </c>
      <c r="U24" s="1">
        <v>394707521010</v>
      </c>
      <c r="W24" s="1">
        <v>623636930411</v>
      </c>
      <c r="Y24" s="11">
        <v>1.9341489094972699E-3</v>
      </c>
    </row>
    <row r="25" spans="1:25" ht="21" x14ac:dyDescent="0.25">
      <c r="A25" s="2" t="s">
        <v>56</v>
      </c>
      <c r="C25" s="1">
        <v>1010965</v>
      </c>
      <c r="E25" s="1">
        <v>472758218038</v>
      </c>
      <c r="G25" s="1">
        <v>715941147274</v>
      </c>
      <c r="I25" s="1">
        <v>0</v>
      </c>
      <c r="K25" s="1">
        <v>0</v>
      </c>
      <c r="M25" s="1">
        <v>0</v>
      </c>
      <c r="O25" s="1">
        <v>0</v>
      </c>
      <c r="Q25" s="1">
        <v>1010965</v>
      </c>
      <c r="S25" s="1">
        <v>718490</v>
      </c>
      <c r="U25" s="1">
        <v>472758218038</v>
      </c>
      <c r="W25" s="1">
        <v>726202086114</v>
      </c>
      <c r="Y25" s="11">
        <v>2.2522447027092558E-3</v>
      </c>
    </row>
    <row r="26" spans="1:25" ht="21" x14ac:dyDescent="0.25">
      <c r="A26" s="2" t="s">
        <v>57</v>
      </c>
      <c r="C26" s="1">
        <v>1980436</v>
      </c>
      <c r="E26" s="1">
        <v>1355598167093</v>
      </c>
      <c r="G26" s="1">
        <v>1905430219066</v>
      </c>
      <c r="I26" s="1">
        <v>0</v>
      </c>
      <c r="K26" s="1">
        <v>0</v>
      </c>
      <c r="M26" s="1">
        <v>1524737</v>
      </c>
      <c r="O26" s="1">
        <v>1501054579130</v>
      </c>
      <c r="Q26" s="1">
        <v>455699</v>
      </c>
      <c r="S26" s="1">
        <v>982950</v>
      </c>
      <c r="U26" s="1">
        <v>311923601240</v>
      </c>
      <c r="W26" s="1">
        <v>447826868215</v>
      </c>
      <c r="Y26" s="11">
        <v>1.388891206668575E-3</v>
      </c>
    </row>
    <row r="27" spans="1:25" ht="21" x14ac:dyDescent="0.25">
      <c r="A27" s="2" t="s">
        <v>58</v>
      </c>
      <c r="C27" s="1">
        <v>190500</v>
      </c>
      <c r="E27" s="1">
        <v>115113591793</v>
      </c>
      <c r="G27" s="1">
        <v>180940247254</v>
      </c>
      <c r="I27" s="1">
        <v>0</v>
      </c>
      <c r="K27" s="1">
        <v>0</v>
      </c>
      <c r="M27" s="1">
        <v>0</v>
      </c>
      <c r="O27" s="1">
        <v>0</v>
      </c>
      <c r="Q27" s="1">
        <v>190500</v>
      </c>
      <c r="S27" s="1">
        <v>960250</v>
      </c>
      <c r="U27" s="1">
        <v>115113591793</v>
      </c>
      <c r="W27" s="1">
        <v>182885780305</v>
      </c>
      <c r="Y27" s="11">
        <v>5.6720235010193013E-4</v>
      </c>
    </row>
    <row r="28" spans="1:25" ht="21" x14ac:dyDescent="0.25">
      <c r="A28" s="2" t="s">
        <v>59</v>
      </c>
      <c r="C28" s="1">
        <v>75000</v>
      </c>
      <c r="E28" s="1">
        <v>47478619967</v>
      </c>
      <c r="G28" s="1">
        <v>73371405003</v>
      </c>
      <c r="I28" s="1">
        <v>0</v>
      </c>
      <c r="K28" s="1">
        <v>0</v>
      </c>
      <c r="M28" s="1">
        <v>75000</v>
      </c>
      <c r="O28" s="1">
        <v>75000000000</v>
      </c>
      <c r="Q28" s="1">
        <v>0</v>
      </c>
      <c r="S28" s="1">
        <v>0</v>
      </c>
      <c r="U28" s="1">
        <v>0</v>
      </c>
      <c r="W28" s="1">
        <v>0</v>
      </c>
      <c r="Y28" s="11">
        <v>0</v>
      </c>
    </row>
    <row r="29" spans="1:25" ht="21" x14ac:dyDescent="0.25">
      <c r="A29" s="2" t="s">
        <v>60</v>
      </c>
      <c r="C29" s="1">
        <v>2373000</v>
      </c>
      <c r="E29" s="1">
        <v>2009021740000</v>
      </c>
      <c r="G29" s="1">
        <v>2295745150083</v>
      </c>
      <c r="I29" s="1">
        <v>0</v>
      </c>
      <c r="K29" s="1">
        <v>0</v>
      </c>
      <c r="M29" s="1">
        <v>0</v>
      </c>
      <c r="O29" s="1">
        <v>0</v>
      </c>
      <c r="Q29" s="1">
        <v>2373000</v>
      </c>
      <c r="S29" s="1">
        <v>973968</v>
      </c>
      <c r="U29" s="1">
        <v>2009021740000</v>
      </c>
      <c r="W29" s="1">
        <v>2310697371037</v>
      </c>
      <c r="Y29" s="11">
        <v>7.1664017674899902E-3</v>
      </c>
    </row>
    <row r="30" spans="1:25" ht="21" x14ac:dyDescent="0.25">
      <c r="A30" s="2" t="s">
        <v>61</v>
      </c>
      <c r="C30" s="1">
        <v>3000000</v>
      </c>
      <c r="E30" s="1">
        <v>3000000000000</v>
      </c>
      <c r="G30" s="1">
        <v>2999771250000</v>
      </c>
      <c r="I30" s="1">
        <v>0</v>
      </c>
      <c r="K30" s="1">
        <v>0</v>
      </c>
      <c r="M30" s="1">
        <v>0</v>
      </c>
      <c r="O30" s="1">
        <v>0</v>
      </c>
      <c r="Q30" s="1">
        <v>3000000</v>
      </c>
      <c r="S30" s="1">
        <v>1000000</v>
      </c>
      <c r="U30" s="1">
        <v>3000000000000</v>
      </c>
      <c r="W30" s="1">
        <v>2999313750000</v>
      </c>
      <c r="Y30" s="11">
        <v>9.3020780776717528E-3</v>
      </c>
    </row>
    <row r="31" spans="1:25" ht="21" x14ac:dyDescent="0.25">
      <c r="A31" s="2" t="s">
        <v>62</v>
      </c>
      <c r="C31" s="1">
        <v>1000000</v>
      </c>
      <c r="E31" s="1">
        <v>1000011326250</v>
      </c>
      <c r="G31" s="1">
        <v>999923750000</v>
      </c>
      <c r="I31" s="1">
        <v>0</v>
      </c>
      <c r="K31" s="1">
        <v>0</v>
      </c>
      <c r="M31" s="1">
        <v>0</v>
      </c>
      <c r="O31" s="1">
        <v>0</v>
      </c>
      <c r="Q31" s="1">
        <v>1000000</v>
      </c>
      <c r="S31" s="1">
        <v>1000000</v>
      </c>
      <c r="U31" s="1">
        <v>1000011326250</v>
      </c>
      <c r="W31" s="1">
        <v>999771250000</v>
      </c>
      <c r="Y31" s="11">
        <v>3.1006926925572511E-3</v>
      </c>
    </row>
    <row r="32" spans="1:25" ht="21" x14ac:dyDescent="0.25">
      <c r="A32" s="2" t="s">
        <v>63</v>
      </c>
      <c r="C32" s="1">
        <v>2390000</v>
      </c>
      <c r="E32" s="1">
        <v>2390000000000</v>
      </c>
      <c r="G32" s="1">
        <v>2389817762500</v>
      </c>
      <c r="I32" s="1">
        <v>0</v>
      </c>
      <c r="K32" s="1">
        <v>0</v>
      </c>
      <c r="M32" s="1">
        <v>0</v>
      </c>
      <c r="O32" s="1">
        <v>0</v>
      </c>
      <c r="Q32" s="1">
        <v>2390000</v>
      </c>
      <c r="S32" s="1">
        <v>1000000</v>
      </c>
      <c r="U32" s="1">
        <v>2390000000000</v>
      </c>
      <c r="W32" s="1">
        <v>2389453287500</v>
      </c>
      <c r="Y32" s="11">
        <v>7.4106555352118301E-3</v>
      </c>
    </row>
    <row r="33" spans="1:25" ht="21" x14ac:dyDescent="0.25">
      <c r="A33" s="2" t="s">
        <v>64</v>
      </c>
      <c r="C33" s="1">
        <v>1000000</v>
      </c>
      <c r="E33" s="1">
        <v>907041250000</v>
      </c>
      <c r="G33" s="1">
        <v>970402001205</v>
      </c>
      <c r="I33" s="1">
        <v>0</v>
      </c>
      <c r="K33" s="1">
        <v>0</v>
      </c>
      <c r="M33" s="1">
        <v>0</v>
      </c>
      <c r="O33" s="1">
        <v>0</v>
      </c>
      <c r="Q33" s="1">
        <v>1000000</v>
      </c>
      <c r="S33" s="1">
        <v>976100</v>
      </c>
      <c r="U33" s="1">
        <v>907041250000</v>
      </c>
      <c r="W33" s="1">
        <v>975876717125</v>
      </c>
      <c r="Y33" s="11">
        <v>3.0265861372051326E-3</v>
      </c>
    </row>
    <row r="34" spans="1:25" ht="21" x14ac:dyDescent="0.25">
      <c r="A34" s="2" t="s">
        <v>65</v>
      </c>
      <c r="C34" s="1">
        <v>2000000</v>
      </c>
      <c r="E34" s="1">
        <v>2000000000000</v>
      </c>
      <c r="G34" s="1">
        <v>1999847500000</v>
      </c>
      <c r="I34" s="1">
        <v>0</v>
      </c>
      <c r="K34" s="1">
        <v>0</v>
      </c>
      <c r="M34" s="1">
        <v>0</v>
      </c>
      <c r="O34" s="1">
        <v>0</v>
      </c>
      <c r="Q34" s="1">
        <v>2000000</v>
      </c>
      <c r="S34" s="1">
        <v>1000000</v>
      </c>
      <c r="U34" s="1">
        <v>2000000000000</v>
      </c>
      <c r="W34" s="1">
        <v>1999542500000</v>
      </c>
      <c r="Y34" s="11">
        <v>6.2013853851145022E-3</v>
      </c>
    </row>
    <row r="35" spans="1:25" ht="21" x14ac:dyDescent="0.25">
      <c r="A35" s="2" t="s">
        <v>66</v>
      </c>
      <c r="C35" s="1">
        <v>3500000</v>
      </c>
      <c r="E35" s="1">
        <v>3500000000000</v>
      </c>
      <c r="G35" s="1">
        <v>3499733125000</v>
      </c>
      <c r="I35" s="1">
        <v>0</v>
      </c>
      <c r="K35" s="1">
        <v>0</v>
      </c>
      <c r="M35" s="1">
        <v>0</v>
      </c>
      <c r="O35" s="1">
        <v>0</v>
      </c>
      <c r="Q35" s="1">
        <v>3500000</v>
      </c>
      <c r="S35" s="1">
        <v>1000000</v>
      </c>
      <c r="U35" s="1">
        <v>3500000000000</v>
      </c>
      <c r="W35" s="1">
        <v>3499199375000</v>
      </c>
      <c r="Y35" s="11">
        <v>1.0852424423950378E-2</v>
      </c>
    </row>
    <row r="36" spans="1:25" ht="21" x14ac:dyDescent="0.25">
      <c r="A36" s="2" t="s">
        <v>67</v>
      </c>
      <c r="C36" s="1">
        <v>1000000</v>
      </c>
      <c r="E36" s="1">
        <v>857386250000</v>
      </c>
      <c r="G36" s="1">
        <v>975944578551</v>
      </c>
      <c r="I36" s="1">
        <v>0</v>
      </c>
      <c r="K36" s="1">
        <v>0</v>
      </c>
      <c r="M36" s="1">
        <v>0</v>
      </c>
      <c r="O36" s="1">
        <v>0</v>
      </c>
      <c r="Q36" s="1">
        <v>1000000</v>
      </c>
      <c r="S36" s="1">
        <v>981348</v>
      </c>
      <c r="U36" s="1">
        <v>857386250000</v>
      </c>
      <c r="W36" s="1">
        <v>981123516645</v>
      </c>
      <c r="Y36" s="11">
        <v>3.042858572455673E-3</v>
      </c>
    </row>
    <row r="37" spans="1:25" ht="21" x14ac:dyDescent="0.25">
      <c r="A37" s="2" t="s">
        <v>68</v>
      </c>
      <c r="C37" s="1">
        <v>2257027</v>
      </c>
      <c r="E37" s="1">
        <v>1771427045316</v>
      </c>
      <c r="G37" s="1">
        <v>1771118791764</v>
      </c>
      <c r="I37" s="1">
        <v>0</v>
      </c>
      <c r="K37" s="1">
        <v>0</v>
      </c>
      <c r="M37" s="1">
        <v>0</v>
      </c>
      <c r="O37" s="1">
        <v>0</v>
      </c>
      <c r="Q37" s="1">
        <v>2257027</v>
      </c>
      <c r="S37" s="1">
        <v>784773</v>
      </c>
      <c r="U37" s="1">
        <v>1771427045316</v>
      </c>
      <c r="W37" s="1">
        <v>1770848675552</v>
      </c>
      <c r="Y37" s="11">
        <v>5.4921138689562965E-3</v>
      </c>
    </row>
    <row r="38" spans="1:25" ht="21" x14ac:dyDescent="0.25">
      <c r="A38" s="2" t="s">
        <v>69</v>
      </c>
      <c r="C38" s="1">
        <v>1000000</v>
      </c>
      <c r="E38" s="1">
        <v>1000000000000</v>
      </c>
      <c r="G38" s="1">
        <v>999923750000</v>
      </c>
      <c r="I38" s="1">
        <v>0</v>
      </c>
      <c r="K38" s="1">
        <v>0</v>
      </c>
      <c r="M38" s="1">
        <v>0</v>
      </c>
      <c r="O38" s="1">
        <v>0</v>
      </c>
      <c r="Q38" s="1">
        <v>1000000</v>
      </c>
      <c r="S38" s="1">
        <v>1000000</v>
      </c>
      <c r="U38" s="1">
        <v>1000000000000</v>
      </c>
      <c r="W38" s="1">
        <v>999771250000</v>
      </c>
      <c r="Y38" s="11">
        <v>3.1006926925572511E-3</v>
      </c>
    </row>
    <row r="39" spans="1:25" ht="21" x14ac:dyDescent="0.25">
      <c r="A39" s="2" t="s">
        <v>70</v>
      </c>
      <c r="C39" s="1">
        <v>2495000</v>
      </c>
      <c r="E39" s="1">
        <v>2495000000000</v>
      </c>
      <c r="G39" s="1">
        <v>2494809756250</v>
      </c>
      <c r="I39" s="1">
        <v>0</v>
      </c>
      <c r="K39" s="1">
        <v>0</v>
      </c>
      <c r="M39" s="1">
        <v>0</v>
      </c>
      <c r="O39" s="1">
        <v>0</v>
      </c>
      <c r="Q39" s="1">
        <v>2495000</v>
      </c>
      <c r="S39" s="1">
        <v>1000000</v>
      </c>
      <c r="U39" s="1">
        <v>2495000000000</v>
      </c>
      <c r="W39" s="1">
        <v>2494429268750</v>
      </c>
      <c r="Y39" s="11">
        <v>7.7362282679303415E-3</v>
      </c>
    </row>
    <row r="40" spans="1:25" ht="21" x14ac:dyDescent="0.25">
      <c r="A40" s="2" t="s">
        <v>71</v>
      </c>
      <c r="C40" s="1">
        <v>2400000</v>
      </c>
      <c r="E40" s="1">
        <v>2400000000000</v>
      </c>
      <c r="G40" s="1">
        <v>2399817000000</v>
      </c>
      <c r="I40" s="1">
        <v>0</v>
      </c>
      <c r="K40" s="1">
        <v>0</v>
      </c>
      <c r="M40" s="1">
        <v>0</v>
      </c>
      <c r="O40" s="1">
        <v>0</v>
      </c>
      <c r="Q40" s="1">
        <v>2400000</v>
      </c>
      <c r="S40" s="1">
        <v>1000000</v>
      </c>
      <c r="U40" s="1">
        <v>2400000000000</v>
      </c>
      <c r="W40" s="1">
        <v>2399451000000</v>
      </c>
      <c r="Y40" s="11">
        <v>7.4416624621374021E-3</v>
      </c>
    </row>
    <row r="41" spans="1:25" ht="21" x14ac:dyDescent="0.25">
      <c r="A41" s="2" t="s">
        <v>72</v>
      </c>
      <c r="C41" s="1">
        <v>130571</v>
      </c>
      <c r="E41" s="1">
        <v>120516967512</v>
      </c>
      <c r="G41" s="1">
        <v>123205626427</v>
      </c>
      <c r="I41" s="1">
        <v>0</v>
      </c>
      <c r="K41" s="1">
        <v>0</v>
      </c>
      <c r="M41" s="1">
        <v>0</v>
      </c>
      <c r="O41" s="1">
        <v>0</v>
      </c>
      <c r="Q41" s="1">
        <v>130571</v>
      </c>
      <c r="S41" s="1">
        <v>969088</v>
      </c>
      <c r="U41" s="1">
        <v>120516967512</v>
      </c>
      <c r="W41" s="1">
        <v>126505844414</v>
      </c>
      <c r="Y41" s="11">
        <v>3.9234549637256956E-4</v>
      </c>
    </row>
    <row r="42" spans="1:25" ht="21" x14ac:dyDescent="0.25">
      <c r="A42" s="2" t="s">
        <v>73</v>
      </c>
      <c r="C42" s="1">
        <v>155000</v>
      </c>
      <c r="E42" s="1">
        <v>142300468612</v>
      </c>
      <c r="G42" s="1">
        <v>148088572385</v>
      </c>
      <c r="I42" s="1">
        <v>0</v>
      </c>
      <c r="K42" s="1">
        <v>0</v>
      </c>
      <c r="M42" s="1">
        <v>0</v>
      </c>
      <c r="O42" s="1">
        <v>0</v>
      </c>
      <c r="Q42" s="1">
        <v>155000</v>
      </c>
      <c r="S42" s="1">
        <v>981263</v>
      </c>
      <c r="U42" s="1">
        <v>142300468612</v>
      </c>
      <c r="W42" s="1">
        <v>152060973093</v>
      </c>
      <c r="Y42" s="11">
        <v>4.7160222710205944E-4</v>
      </c>
    </row>
    <row r="43" spans="1:25" ht="21" x14ac:dyDescent="0.25">
      <c r="A43" s="2" t="s">
        <v>74</v>
      </c>
      <c r="C43" s="1">
        <v>825000</v>
      </c>
      <c r="E43" s="1">
        <v>737132250000</v>
      </c>
      <c r="G43" s="1">
        <v>802444358951</v>
      </c>
      <c r="I43" s="1">
        <v>14500000</v>
      </c>
      <c r="K43" s="1">
        <v>13753128750000</v>
      </c>
      <c r="M43" s="1">
        <v>0</v>
      </c>
      <c r="O43" s="1">
        <v>0</v>
      </c>
      <c r="Q43" s="1">
        <v>15325000</v>
      </c>
      <c r="S43" s="1">
        <v>946687</v>
      </c>
      <c r="U43" s="1">
        <v>14490261000000</v>
      </c>
      <c r="W43" s="1">
        <v>14504659574969</v>
      </c>
      <c r="Y43" s="11">
        <v>4.498478222107001E-2</v>
      </c>
    </row>
    <row r="44" spans="1:25" ht="21" x14ac:dyDescent="0.25">
      <c r="A44" s="2" t="s">
        <v>75</v>
      </c>
      <c r="C44" s="1">
        <v>1000000</v>
      </c>
      <c r="E44" s="1">
        <v>904111250000</v>
      </c>
      <c r="G44" s="1">
        <v>923891547897</v>
      </c>
      <c r="I44" s="1">
        <v>0</v>
      </c>
      <c r="K44" s="1">
        <v>0</v>
      </c>
      <c r="M44" s="1">
        <v>0</v>
      </c>
      <c r="O44" s="1">
        <v>0</v>
      </c>
      <c r="Q44" s="1">
        <v>1000000</v>
      </c>
      <c r="S44" s="1">
        <v>955149</v>
      </c>
      <c r="U44" s="1">
        <v>904111250000</v>
      </c>
      <c r="W44" s="1">
        <v>954930509666</v>
      </c>
      <c r="Y44" s="11">
        <v>2.9616235246025901E-3</v>
      </c>
    </row>
    <row r="45" spans="1:25" ht="21" x14ac:dyDescent="0.25">
      <c r="A45" s="2" t="s">
        <v>76</v>
      </c>
      <c r="C45" s="1">
        <v>4100000</v>
      </c>
      <c r="E45" s="1">
        <v>3843770288967</v>
      </c>
      <c r="G45" s="1">
        <v>3913336085369</v>
      </c>
      <c r="I45" s="1">
        <v>0</v>
      </c>
      <c r="K45" s="1">
        <v>0</v>
      </c>
      <c r="M45" s="1">
        <v>0</v>
      </c>
      <c r="O45" s="1">
        <v>0</v>
      </c>
      <c r="Q45" s="1">
        <v>4100000</v>
      </c>
      <c r="S45" s="1">
        <v>980317</v>
      </c>
      <c r="U45" s="1">
        <v>3843770288967</v>
      </c>
      <c r="W45" s="1">
        <v>4018380285193</v>
      </c>
      <c r="Y45" s="11">
        <v>1.2462613208985613E-2</v>
      </c>
    </row>
    <row r="46" spans="1:25" ht="21" x14ac:dyDescent="0.25">
      <c r="A46" s="2" t="s">
        <v>77</v>
      </c>
      <c r="C46" s="1">
        <v>3000000</v>
      </c>
      <c r="E46" s="1">
        <v>2792190000000</v>
      </c>
      <c r="G46" s="1">
        <v>2776378285012</v>
      </c>
      <c r="I46" s="1">
        <v>0</v>
      </c>
      <c r="K46" s="1">
        <v>0</v>
      </c>
      <c r="M46" s="1">
        <v>0</v>
      </c>
      <c r="O46" s="1">
        <v>0</v>
      </c>
      <c r="Q46" s="1">
        <v>3000000</v>
      </c>
      <c r="S46" s="1">
        <v>881106</v>
      </c>
      <c r="U46" s="1">
        <v>2792190000000</v>
      </c>
      <c r="W46" s="1">
        <v>2642713341007</v>
      </c>
      <c r="Y46" s="11">
        <v>8.1961168067034972E-3</v>
      </c>
    </row>
    <row r="47" spans="1:25" ht="21" x14ac:dyDescent="0.25">
      <c r="A47" s="2" t="s">
        <v>78</v>
      </c>
      <c r="C47" s="1">
        <v>2098065</v>
      </c>
      <c r="E47" s="1">
        <v>1991827167062</v>
      </c>
      <c r="G47" s="1">
        <v>1772433939441</v>
      </c>
      <c r="I47" s="1">
        <v>0</v>
      </c>
      <c r="K47" s="1">
        <v>0</v>
      </c>
      <c r="M47" s="1">
        <v>0</v>
      </c>
      <c r="O47" s="1">
        <v>0</v>
      </c>
      <c r="Q47" s="1">
        <v>2098065</v>
      </c>
      <c r="S47" s="1">
        <v>844297</v>
      </c>
      <c r="U47" s="1">
        <v>1991827167062</v>
      </c>
      <c r="W47" s="1">
        <v>1770984779845</v>
      </c>
      <c r="Y47" s="11">
        <v>5.4925359831016381E-3</v>
      </c>
    </row>
    <row r="48" spans="1:25" ht="21" x14ac:dyDescent="0.25">
      <c r="A48" s="2" t="s">
        <v>79</v>
      </c>
      <c r="C48" s="1">
        <v>7793740</v>
      </c>
      <c r="E48" s="1">
        <v>7408359985600</v>
      </c>
      <c r="G48" s="1">
        <v>6598908489778</v>
      </c>
      <c r="I48" s="1">
        <v>0</v>
      </c>
      <c r="K48" s="1">
        <v>0</v>
      </c>
      <c r="M48" s="1">
        <v>0</v>
      </c>
      <c r="O48" s="1">
        <v>0</v>
      </c>
      <c r="Q48" s="1">
        <v>7793740</v>
      </c>
      <c r="S48" s="1">
        <v>868551</v>
      </c>
      <c r="U48" s="1">
        <v>7408359985600</v>
      </c>
      <c r="W48" s="1">
        <v>6767712202361</v>
      </c>
      <c r="Y48" s="11">
        <v>2.0989397095776952E-2</v>
      </c>
    </row>
    <row r="49" spans="1:25" ht="21" x14ac:dyDescent="0.25">
      <c r="A49" s="2" t="s">
        <v>80</v>
      </c>
      <c r="C49" s="1">
        <v>6048600</v>
      </c>
      <c r="E49" s="1">
        <v>5827402698000</v>
      </c>
      <c r="G49" s="1">
        <v>5833629455634</v>
      </c>
      <c r="I49" s="1">
        <v>0</v>
      </c>
      <c r="K49" s="1">
        <v>0</v>
      </c>
      <c r="M49" s="1">
        <v>0</v>
      </c>
      <c r="O49" s="1">
        <v>0</v>
      </c>
      <c r="Q49" s="1">
        <v>6048600</v>
      </c>
      <c r="S49" s="1">
        <v>980160</v>
      </c>
      <c r="U49" s="1">
        <v>5827402698000</v>
      </c>
      <c r="W49" s="1">
        <v>5927239609716</v>
      </c>
      <c r="Y49" s="11">
        <v>1.838275359976824E-2</v>
      </c>
    </row>
    <row r="50" spans="1:25" ht="21" x14ac:dyDescent="0.25">
      <c r="A50" s="2" t="s">
        <v>81</v>
      </c>
      <c r="C50" s="1">
        <v>1500000</v>
      </c>
      <c r="E50" s="1">
        <v>1350483750000</v>
      </c>
      <c r="G50" s="1">
        <v>1313677824427</v>
      </c>
      <c r="I50" s="1">
        <v>0</v>
      </c>
      <c r="K50" s="1">
        <v>0</v>
      </c>
      <c r="M50" s="1">
        <v>0</v>
      </c>
      <c r="O50" s="1">
        <v>0</v>
      </c>
      <c r="Q50" s="1">
        <v>1500000</v>
      </c>
      <c r="S50" s="1">
        <v>845420</v>
      </c>
      <c r="U50" s="1">
        <v>1350483750000</v>
      </c>
      <c r="W50" s="1">
        <v>1267839915262</v>
      </c>
      <c r="Y50" s="11">
        <v>3.9320814242110756E-3</v>
      </c>
    </row>
    <row r="51" spans="1:25" ht="21" x14ac:dyDescent="0.25">
      <c r="A51" s="2" t="s">
        <v>82</v>
      </c>
      <c r="C51" s="1">
        <v>15171600</v>
      </c>
      <c r="E51" s="1">
        <v>14608581924000</v>
      </c>
      <c r="G51" s="1">
        <v>13490574482454</v>
      </c>
      <c r="I51" s="1">
        <v>0</v>
      </c>
      <c r="K51" s="1">
        <v>0</v>
      </c>
      <c r="M51" s="1">
        <v>0</v>
      </c>
      <c r="O51" s="1">
        <v>0</v>
      </c>
      <c r="Q51" s="1">
        <v>15171600</v>
      </c>
      <c r="S51" s="1">
        <v>906885</v>
      </c>
      <c r="U51" s="1">
        <v>14608581924000</v>
      </c>
      <c r="W51" s="1">
        <v>13755749118433</v>
      </c>
      <c r="Y51" s="11">
        <v>4.2662109729776736E-2</v>
      </c>
    </row>
    <row r="52" spans="1:25" ht="21" x14ac:dyDescent="0.25">
      <c r="A52" s="2" t="s">
        <v>83</v>
      </c>
      <c r="C52" s="1">
        <v>267211</v>
      </c>
      <c r="E52" s="1">
        <v>246825472810</v>
      </c>
      <c r="G52" s="1">
        <v>209080404857</v>
      </c>
      <c r="I52" s="1">
        <v>0</v>
      </c>
      <c r="K52" s="1">
        <v>0</v>
      </c>
      <c r="M52" s="1">
        <v>0</v>
      </c>
      <c r="O52" s="1">
        <v>0</v>
      </c>
      <c r="Q52" s="1">
        <v>267211</v>
      </c>
      <c r="S52" s="1">
        <v>793420</v>
      </c>
      <c r="U52" s="1">
        <v>246825472810</v>
      </c>
      <c r="W52" s="1">
        <v>211962054206</v>
      </c>
      <c r="Y52" s="11">
        <v>6.5737956815218289E-4</v>
      </c>
    </row>
    <row r="53" spans="1:25" ht="21" x14ac:dyDescent="0.25">
      <c r="A53" s="2" t="s">
        <v>84</v>
      </c>
      <c r="C53" s="1">
        <v>8733899</v>
      </c>
      <c r="E53" s="1">
        <v>8295145940800</v>
      </c>
      <c r="G53" s="1">
        <v>7288817427983</v>
      </c>
      <c r="I53" s="1">
        <v>0</v>
      </c>
      <c r="K53" s="1">
        <v>0</v>
      </c>
      <c r="M53" s="1">
        <v>0</v>
      </c>
      <c r="O53" s="1">
        <v>0</v>
      </c>
      <c r="Q53" s="1">
        <v>8733899</v>
      </c>
      <c r="S53" s="1">
        <v>846429</v>
      </c>
      <c r="U53" s="1">
        <v>8295145940800</v>
      </c>
      <c r="W53" s="1">
        <v>7390934333611</v>
      </c>
      <c r="Y53" s="11">
        <v>2.2922259546269332E-2</v>
      </c>
    </row>
    <row r="54" spans="1:25" ht="21" x14ac:dyDescent="0.25">
      <c r="A54" s="2" t="s">
        <v>85</v>
      </c>
      <c r="C54" s="1">
        <v>1995000</v>
      </c>
      <c r="E54" s="1">
        <v>1995000000000</v>
      </c>
      <c r="G54" s="1">
        <v>1994847881250</v>
      </c>
      <c r="I54" s="1">
        <v>0</v>
      </c>
      <c r="K54" s="1">
        <v>0</v>
      </c>
      <c r="M54" s="1">
        <v>0</v>
      </c>
      <c r="O54" s="1">
        <v>0</v>
      </c>
      <c r="Q54" s="1">
        <v>1995000</v>
      </c>
      <c r="S54" s="1">
        <v>1000000</v>
      </c>
      <c r="U54" s="1">
        <v>1995000000000</v>
      </c>
      <c r="W54" s="1">
        <v>1994543643750</v>
      </c>
      <c r="Y54" s="11">
        <v>6.1858819216517157E-3</v>
      </c>
    </row>
    <row r="55" spans="1:25" ht="21" x14ac:dyDescent="0.25">
      <c r="A55" s="2" t="s">
        <v>86</v>
      </c>
      <c r="C55" s="1">
        <v>450000</v>
      </c>
      <c r="E55" s="1">
        <v>450000000000</v>
      </c>
      <c r="G55" s="1">
        <v>449965687500</v>
      </c>
      <c r="I55" s="1">
        <v>0</v>
      </c>
      <c r="K55" s="1">
        <v>0</v>
      </c>
      <c r="M55" s="1">
        <v>0</v>
      </c>
      <c r="O55" s="1">
        <v>0</v>
      </c>
      <c r="Q55" s="1">
        <v>450000</v>
      </c>
      <c r="S55" s="1">
        <v>1000000</v>
      </c>
      <c r="U55" s="1">
        <v>450000000000</v>
      </c>
      <c r="W55" s="1">
        <v>449897062500</v>
      </c>
      <c r="Y55" s="11">
        <v>1.3953117116507628E-3</v>
      </c>
    </row>
    <row r="56" spans="1:25" ht="21" x14ac:dyDescent="0.25">
      <c r="A56" s="2" t="s">
        <v>87</v>
      </c>
      <c r="C56" s="1">
        <v>995000</v>
      </c>
      <c r="E56" s="1">
        <v>995075</v>
      </c>
      <c r="G56" s="1">
        <v>994924131250</v>
      </c>
      <c r="I56" s="1">
        <v>0</v>
      </c>
      <c r="K56" s="1">
        <v>0</v>
      </c>
      <c r="M56" s="1">
        <v>0</v>
      </c>
      <c r="O56" s="1">
        <v>0</v>
      </c>
      <c r="Q56" s="1">
        <v>995000</v>
      </c>
      <c r="S56" s="1">
        <v>1000000</v>
      </c>
      <c r="U56" s="1">
        <v>995075</v>
      </c>
      <c r="W56" s="1">
        <v>994772393750</v>
      </c>
      <c r="Y56" s="11">
        <v>3.0851892290944647E-3</v>
      </c>
    </row>
    <row r="57" spans="1:25" ht="21" x14ac:dyDescent="0.25">
      <c r="A57" s="2" t="s">
        <v>88</v>
      </c>
      <c r="C57" s="1">
        <v>0</v>
      </c>
      <c r="E57" s="1">
        <v>0</v>
      </c>
      <c r="G57" s="1">
        <v>0</v>
      </c>
      <c r="I57" s="1">
        <v>4920074</v>
      </c>
      <c r="K57" s="1">
        <v>4732127173200</v>
      </c>
      <c r="M57" s="1">
        <v>0</v>
      </c>
      <c r="O57" s="1">
        <v>0</v>
      </c>
      <c r="Q57" s="1">
        <v>4920074</v>
      </c>
      <c r="S57" s="1">
        <v>842340</v>
      </c>
      <c r="U57" s="1">
        <v>4732127173200</v>
      </c>
      <c r="W57" s="1">
        <v>4143427107348</v>
      </c>
      <c r="Y57" s="11">
        <v>1.2850433690604297E-2</v>
      </c>
    </row>
    <row r="58" spans="1:25" ht="21" x14ac:dyDescent="0.25">
      <c r="A58" s="2" t="s">
        <v>89</v>
      </c>
      <c r="C58" s="1">
        <v>0</v>
      </c>
      <c r="E58" s="1">
        <v>0</v>
      </c>
      <c r="G58" s="1">
        <v>0</v>
      </c>
      <c r="I58" s="1">
        <v>35140673</v>
      </c>
      <c r="K58" s="1">
        <v>32438965161900</v>
      </c>
      <c r="M58" s="1">
        <v>6500000</v>
      </c>
      <c r="O58" s="1">
        <v>5191577556537</v>
      </c>
      <c r="Q58" s="1">
        <v>28640673</v>
      </c>
      <c r="S58" s="1">
        <v>831378</v>
      </c>
      <c r="U58" s="1">
        <v>26438702345299</v>
      </c>
      <c r="W58" s="1">
        <v>23805778619575</v>
      </c>
      <c r="Y58" s="11">
        <v>7.3831292714560293E-2</v>
      </c>
    </row>
    <row r="59" spans="1:25" ht="21" x14ac:dyDescent="0.25">
      <c r="A59" s="2" t="s">
        <v>90</v>
      </c>
      <c r="C59" s="1">
        <v>0</v>
      </c>
      <c r="E59" s="1">
        <v>0</v>
      </c>
      <c r="G59" s="1">
        <v>0</v>
      </c>
      <c r="I59" s="1">
        <v>9810496</v>
      </c>
      <c r="K59" s="1">
        <v>9057049907200</v>
      </c>
      <c r="M59" s="1">
        <v>185000</v>
      </c>
      <c r="O59" s="1">
        <v>147910131072</v>
      </c>
      <c r="Q59" s="1">
        <v>9625496</v>
      </c>
      <c r="S59" s="1">
        <v>783909</v>
      </c>
      <c r="U59" s="1">
        <v>8886257907200</v>
      </c>
      <c r="W59" s="1">
        <v>7543786907778</v>
      </c>
      <c r="Y59" s="11">
        <v>2.3396316846634974E-2</v>
      </c>
    </row>
    <row r="60" spans="1:25" ht="21" x14ac:dyDescent="0.25">
      <c r="A60" s="2" t="s">
        <v>91</v>
      </c>
      <c r="C60" s="1">
        <v>15000000</v>
      </c>
      <c r="E60" s="1">
        <v>15000000000000</v>
      </c>
      <c r="G60" s="1">
        <v>15000000000000</v>
      </c>
      <c r="I60" s="1">
        <v>0</v>
      </c>
      <c r="K60" s="1">
        <v>0</v>
      </c>
      <c r="M60" s="1">
        <v>0</v>
      </c>
      <c r="O60" s="1">
        <v>0</v>
      </c>
      <c r="Q60" s="1">
        <v>15000000</v>
      </c>
      <c r="S60" s="1">
        <v>1000000</v>
      </c>
      <c r="U60" s="1">
        <v>15000000000000</v>
      </c>
      <c r="W60" s="1">
        <v>15000000000000</v>
      </c>
      <c r="Y60" s="11">
        <v>4.6521032074445794E-2</v>
      </c>
    </row>
    <row r="61" spans="1:25" ht="21.75" thickBot="1" x14ac:dyDescent="0.3">
      <c r="A61" s="2" t="s">
        <v>92</v>
      </c>
      <c r="C61" s="1">
        <v>5000000</v>
      </c>
      <c r="E61" s="1">
        <v>5000000000000</v>
      </c>
      <c r="G61" s="1">
        <v>5000000000000</v>
      </c>
      <c r="I61" s="1">
        <v>0</v>
      </c>
      <c r="K61" s="1">
        <v>0</v>
      </c>
      <c r="M61" s="1">
        <v>0</v>
      </c>
      <c r="O61" s="1">
        <v>0</v>
      </c>
      <c r="Q61" s="1">
        <v>5000000</v>
      </c>
      <c r="S61" s="1">
        <v>1000000</v>
      </c>
      <c r="U61" s="1">
        <v>5000000000000</v>
      </c>
      <c r="W61" s="1">
        <v>5000000000000</v>
      </c>
      <c r="Y61" s="11">
        <v>1.5507010691481931E-2</v>
      </c>
    </row>
    <row r="62" spans="1:25" ht="21.75" thickBot="1" x14ac:dyDescent="0.3">
      <c r="A62" s="2" t="s">
        <v>24</v>
      </c>
      <c r="C62" s="1" t="s">
        <v>24</v>
      </c>
      <c r="E62" s="7">
        <f>SUM(E9:E61)</f>
        <v>113787410419587</v>
      </c>
      <c r="F62" s="2"/>
      <c r="G62" s="7">
        <f>SUM(G9:G61)</f>
        <v>116338558917931</v>
      </c>
      <c r="I62" s="1" t="s">
        <v>24</v>
      </c>
      <c r="K62" s="7">
        <f>SUM(K9:K61)</f>
        <v>59981270992300</v>
      </c>
      <c r="L62" s="2"/>
      <c r="M62" s="2" t="s">
        <v>24</v>
      </c>
      <c r="N62" s="2"/>
      <c r="O62" s="7">
        <f>SUM(O9:O61)</f>
        <v>7198836903157</v>
      </c>
      <c r="Q62" s="1" t="s">
        <v>24</v>
      </c>
      <c r="S62" s="1" t="s">
        <v>24</v>
      </c>
      <c r="U62" s="7">
        <f>SUM(U9:U61)</f>
        <v>166283475930866</v>
      </c>
      <c r="V62" s="2"/>
      <c r="W62" s="7">
        <f>SUM(W9:W61)</f>
        <v>164676427105880</v>
      </c>
      <c r="Y62" s="20">
        <f>SUM(Y9:Y61)</f>
        <v>0.51072782315318521</v>
      </c>
    </row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rightToLeft="1" topLeftCell="A70" zoomScale="85" zoomScaleNormal="85" workbookViewId="0">
      <selection activeCell="K83" sqref="K83"/>
    </sheetView>
  </sheetViews>
  <sheetFormatPr defaultRowHeight="18.75" x14ac:dyDescent="0.25"/>
  <cols>
    <col min="1" max="1" width="26.5703125" style="1" bestFit="1" customWidth="1"/>
    <col min="2" max="2" width="1" style="1" customWidth="1"/>
    <col min="3" max="3" width="24" style="1" customWidth="1"/>
    <col min="4" max="4" width="1" style="1" customWidth="1"/>
    <col min="5" max="5" width="25" style="1" customWidth="1"/>
    <col min="6" max="6" width="1" style="1" customWidth="1"/>
    <col min="7" max="7" width="25" style="1" customWidth="1"/>
    <col min="8" max="8" width="1" style="1" customWidth="1"/>
    <col min="9" max="9" width="24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6.25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</row>
    <row r="4" spans="1:11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7" thickBot="1" x14ac:dyDescent="0.3">
      <c r="A6" s="21" t="s">
        <v>105</v>
      </c>
      <c r="C6" s="21" t="s">
        <v>4</v>
      </c>
      <c r="E6" s="21" t="s">
        <v>5</v>
      </c>
      <c r="F6" s="21" t="s">
        <v>5</v>
      </c>
      <c r="G6" s="21" t="s">
        <v>5</v>
      </c>
      <c r="I6" s="21" t="s">
        <v>6</v>
      </c>
      <c r="J6" s="21" t="s">
        <v>6</v>
      </c>
      <c r="K6" s="21" t="s">
        <v>6</v>
      </c>
    </row>
    <row r="7" spans="1:11" ht="27" thickBot="1" x14ac:dyDescent="0.3">
      <c r="A7" s="21" t="s">
        <v>105</v>
      </c>
      <c r="C7" s="21" t="s">
        <v>106</v>
      </c>
      <c r="E7" s="21" t="s">
        <v>107</v>
      </c>
      <c r="G7" s="21" t="s">
        <v>108</v>
      </c>
      <c r="I7" s="21" t="s">
        <v>106</v>
      </c>
      <c r="K7" s="21" t="s">
        <v>104</v>
      </c>
    </row>
    <row r="8" spans="1:11" ht="21" x14ac:dyDescent="0.25">
      <c r="A8" s="2" t="s">
        <v>109</v>
      </c>
      <c r="C8" s="1">
        <v>3139498</v>
      </c>
      <c r="E8" s="1">
        <v>38013237677951</v>
      </c>
      <c r="G8" s="1">
        <v>38005805126169</v>
      </c>
      <c r="I8" s="1">
        <v>7435691280</v>
      </c>
      <c r="K8" s="11">
        <v>2.3061068835503793E-5</v>
      </c>
    </row>
    <row r="9" spans="1:11" ht="21" x14ac:dyDescent="0.25">
      <c r="A9" s="2" t="s">
        <v>110</v>
      </c>
      <c r="C9" s="1">
        <v>1687353834</v>
      </c>
      <c r="E9" s="1">
        <v>112407444161662</v>
      </c>
      <c r="G9" s="1">
        <v>112297789025478</v>
      </c>
      <c r="I9" s="1">
        <v>111342490018</v>
      </c>
      <c r="K9" s="11">
        <v>3.4531783662506923E-4</v>
      </c>
    </row>
    <row r="10" spans="1:11" ht="21" x14ac:dyDescent="0.25">
      <c r="A10" s="2" t="s">
        <v>111</v>
      </c>
      <c r="C10" s="1">
        <v>14813825174</v>
      </c>
      <c r="E10" s="1">
        <v>15693089257995</v>
      </c>
      <c r="G10" s="1">
        <v>15669115518836</v>
      </c>
      <c r="I10" s="1">
        <v>38787564333</v>
      </c>
      <c r="K10" s="11">
        <v>1.2029583496167485E-4</v>
      </c>
    </row>
    <row r="11" spans="1:11" ht="21" x14ac:dyDescent="0.25">
      <c r="A11" s="2" t="s">
        <v>109</v>
      </c>
      <c r="C11" s="1">
        <v>387783529</v>
      </c>
      <c r="E11" s="1">
        <v>9165068493</v>
      </c>
      <c r="G11" s="1">
        <v>9542620100</v>
      </c>
      <c r="I11" s="1">
        <v>10231922</v>
      </c>
      <c r="K11" s="11">
        <v>3.173330476968184E-8</v>
      </c>
    </row>
    <row r="12" spans="1:11" ht="21" x14ac:dyDescent="0.25">
      <c r="A12" s="2" t="s">
        <v>112</v>
      </c>
      <c r="C12" s="1">
        <v>2963797</v>
      </c>
      <c r="E12" s="1">
        <v>19662242476560</v>
      </c>
      <c r="G12" s="1">
        <v>19662235290000</v>
      </c>
      <c r="I12" s="1">
        <v>10150357</v>
      </c>
      <c r="K12" s="11">
        <v>3.1480338904271692E-8</v>
      </c>
    </row>
    <row r="13" spans="1:11" ht="21" x14ac:dyDescent="0.25">
      <c r="A13" s="2" t="s">
        <v>113</v>
      </c>
      <c r="C13" s="1">
        <v>761886040822</v>
      </c>
      <c r="E13" s="1">
        <v>9859330296905</v>
      </c>
      <c r="G13" s="1">
        <v>9923533435423</v>
      </c>
      <c r="I13" s="1">
        <v>697682902304</v>
      </c>
      <c r="K13" s="11">
        <v>2.1637952450584545E-3</v>
      </c>
    </row>
    <row r="14" spans="1:11" ht="21" x14ac:dyDescent="0.25">
      <c r="A14" s="2" t="s">
        <v>114</v>
      </c>
      <c r="C14" s="1">
        <v>13504310</v>
      </c>
      <c r="E14" s="1">
        <v>10484402781058</v>
      </c>
      <c r="G14" s="1">
        <v>10484409657492</v>
      </c>
      <c r="I14" s="1">
        <v>6627876</v>
      </c>
      <c r="K14" s="11">
        <v>2.0555708798763301E-8</v>
      </c>
    </row>
    <row r="15" spans="1:11" ht="21" x14ac:dyDescent="0.25">
      <c r="A15" s="2" t="s">
        <v>115</v>
      </c>
      <c r="C15" s="1">
        <v>2756358</v>
      </c>
      <c r="E15" s="1">
        <v>16436268592698</v>
      </c>
      <c r="G15" s="1">
        <v>16435651715125</v>
      </c>
      <c r="I15" s="1">
        <v>619633931</v>
      </c>
      <c r="K15" s="11">
        <v>1.9217339985643955E-6</v>
      </c>
    </row>
    <row r="16" spans="1:11" ht="21" x14ac:dyDescent="0.25">
      <c r="A16" s="2" t="s">
        <v>116</v>
      </c>
      <c r="C16" s="1">
        <v>12698609</v>
      </c>
      <c r="E16" s="1">
        <v>5053698682323</v>
      </c>
      <c r="G16" s="1">
        <v>5053699330137</v>
      </c>
      <c r="I16" s="1">
        <v>12050795</v>
      </c>
      <c r="K16" s="11">
        <v>3.7374361381171398E-8</v>
      </c>
    </row>
    <row r="17" spans="1:11" ht="21" x14ac:dyDescent="0.25">
      <c r="A17" s="2" t="s">
        <v>117</v>
      </c>
      <c r="C17" s="1">
        <v>17796136</v>
      </c>
      <c r="E17" s="1">
        <v>4500000072826</v>
      </c>
      <c r="G17" s="1">
        <v>4500000375000</v>
      </c>
      <c r="I17" s="1">
        <v>17493962</v>
      </c>
      <c r="K17" s="11">
        <v>5.4255811154075725E-8</v>
      </c>
    </row>
    <row r="18" spans="1:11" ht="21" x14ac:dyDescent="0.25">
      <c r="A18" s="2" t="s">
        <v>118</v>
      </c>
      <c r="C18" s="1">
        <v>1600000000000</v>
      </c>
      <c r="E18" s="1">
        <v>0</v>
      </c>
      <c r="G18" s="1">
        <v>1600000000000</v>
      </c>
      <c r="I18" s="1">
        <v>0</v>
      </c>
      <c r="K18" s="11">
        <v>0</v>
      </c>
    </row>
    <row r="19" spans="1:11" ht="21" x14ac:dyDescent="0.25">
      <c r="A19" s="2" t="s">
        <v>114</v>
      </c>
      <c r="C19" s="1">
        <v>1000000000000</v>
      </c>
      <c r="E19" s="1">
        <v>0</v>
      </c>
      <c r="G19" s="1">
        <v>1000000000000</v>
      </c>
      <c r="I19" s="1">
        <v>0</v>
      </c>
      <c r="K19" s="11">
        <v>0</v>
      </c>
    </row>
    <row r="20" spans="1:11" ht="21" x14ac:dyDescent="0.25">
      <c r="A20" s="2" t="s">
        <v>119</v>
      </c>
      <c r="C20" s="1">
        <v>1750000000000</v>
      </c>
      <c r="E20" s="1">
        <v>0</v>
      </c>
      <c r="G20" s="1">
        <v>1750000000000</v>
      </c>
      <c r="I20" s="1">
        <v>0</v>
      </c>
      <c r="K20" s="11">
        <v>0</v>
      </c>
    </row>
    <row r="21" spans="1:11" ht="21" x14ac:dyDescent="0.25">
      <c r="A21" s="2" t="s">
        <v>120</v>
      </c>
      <c r="C21" s="1">
        <v>1000000000000</v>
      </c>
      <c r="E21" s="1">
        <v>0</v>
      </c>
      <c r="G21" s="1">
        <v>1000000000000</v>
      </c>
      <c r="I21" s="1">
        <v>0</v>
      </c>
      <c r="K21" s="11">
        <v>0</v>
      </c>
    </row>
    <row r="22" spans="1:11" ht="21" x14ac:dyDescent="0.25">
      <c r="A22" s="2" t="s">
        <v>121</v>
      </c>
      <c r="C22" s="1">
        <v>2000000000000</v>
      </c>
      <c r="E22" s="1">
        <v>0</v>
      </c>
      <c r="G22" s="1">
        <v>2000000000000</v>
      </c>
      <c r="I22" s="1">
        <v>0</v>
      </c>
      <c r="K22" s="11">
        <v>0</v>
      </c>
    </row>
    <row r="23" spans="1:11" ht="21" x14ac:dyDescent="0.25">
      <c r="A23" s="2" t="s">
        <v>121</v>
      </c>
      <c r="C23" s="1">
        <v>2700000000000</v>
      </c>
      <c r="E23" s="1">
        <v>0</v>
      </c>
      <c r="G23" s="1">
        <v>2700000000000</v>
      </c>
      <c r="I23" s="1">
        <v>0</v>
      </c>
      <c r="K23" s="11">
        <v>0</v>
      </c>
    </row>
    <row r="24" spans="1:11" ht="21" x14ac:dyDescent="0.25">
      <c r="A24" s="2" t="s">
        <v>122</v>
      </c>
      <c r="C24" s="1">
        <v>2700000000000</v>
      </c>
      <c r="E24" s="1">
        <v>0</v>
      </c>
      <c r="G24" s="1">
        <v>2700000000000</v>
      </c>
      <c r="I24" s="1">
        <v>0</v>
      </c>
      <c r="K24" s="11">
        <v>0</v>
      </c>
    </row>
    <row r="25" spans="1:11" ht="21" x14ac:dyDescent="0.25">
      <c r="A25" s="2" t="s">
        <v>123</v>
      </c>
      <c r="C25" s="1">
        <v>1000000000000</v>
      </c>
      <c r="E25" s="1">
        <v>0</v>
      </c>
      <c r="G25" s="1">
        <v>1000000000000</v>
      </c>
      <c r="I25" s="1">
        <v>0</v>
      </c>
      <c r="K25" s="11">
        <v>0</v>
      </c>
    </row>
    <row r="26" spans="1:11" ht="21" x14ac:dyDescent="0.25">
      <c r="A26" s="2" t="s">
        <v>120</v>
      </c>
      <c r="C26" s="1">
        <v>1000000000000</v>
      </c>
      <c r="E26" s="1">
        <v>0</v>
      </c>
      <c r="G26" s="1">
        <v>1000000000000</v>
      </c>
      <c r="I26" s="1">
        <v>0</v>
      </c>
      <c r="K26" s="11">
        <v>0</v>
      </c>
    </row>
    <row r="27" spans="1:11" ht="21" x14ac:dyDescent="0.25">
      <c r="A27" s="2" t="s">
        <v>120</v>
      </c>
      <c r="C27" s="1">
        <v>1000000000000</v>
      </c>
      <c r="E27" s="1">
        <v>0</v>
      </c>
      <c r="G27" s="1">
        <v>1000000000000</v>
      </c>
      <c r="I27" s="1">
        <v>0</v>
      </c>
      <c r="K27" s="11">
        <v>0</v>
      </c>
    </row>
    <row r="28" spans="1:11" ht="21" x14ac:dyDescent="0.25">
      <c r="A28" s="2" t="s">
        <v>120</v>
      </c>
      <c r="C28" s="1">
        <v>1400000000000</v>
      </c>
      <c r="E28" s="1">
        <v>0</v>
      </c>
      <c r="G28" s="1">
        <v>1400000000000</v>
      </c>
      <c r="I28" s="1">
        <v>0</v>
      </c>
      <c r="K28" s="11">
        <v>0</v>
      </c>
    </row>
    <row r="29" spans="1:11" ht="21" x14ac:dyDescent="0.25">
      <c r="A29" s="2" t="s">
        <v>120</v>
      </c>
      <c r="C29" s="1">
        <v>1650000000000</v>
      </c>
      <c r="E29" s="1">
        <v>0</v>
      </c>
      <c r="G29" s="1">
        <v>1650000000000</v>
      </c>
      <c r="I29" s="1">
        <v>0</v>
      </c>
      <c r="K29" s="11">
        <v>0</v>
      </c>
    </row>
    <row r="30" spans="1:11" ht="21" x14ac:dyDescent="0.25">
      <c r="A30" s="2" t="s">
        <v>122</v>
      </c>
      <c r="C30" s="1">
        <v>11000000000000</v>
      </c>
      <c r="E30" s="1">
        <v>0</v>
      </c>
      <c r="G30" s="1">
        <v>11000000000000</v>
      </c>
      <c r="I30" s="1">
        <v>0</v>
      </c>
      <c r="K30" s="11">
        <v>0</v>
      </c>
    </row>
    <row r="31" spans="1:11" ht="21" x14ac:dyDescent="0.25">
      <c r="A31" s="2" t="s">
        <v>120</v>
      </c>
      <c r="C31" s="1">
        <v>650000000000</v>
      </c>
      <c r="E31" s="1">
        <v>0</v>
      </c>
      <c r="G31" s="1">
        <v>650000000000</v>
      </c>
      <c r="I31" s="1">
        <v>0</v>
      </c>
      <c r="K31" s="11">
        <v>0</v>
      </c>
    </row>
    <row r="32" spans="1:11" ht="21" x14ac:dyDescent="0.25">
      <c r="A32" s="2" t="s">
        <v>109</v>
      </c>
      <c r="C32" s="1">
        <v>1000000000000</v>
      </c>
      <c r="E32" s="1">
        <v>0</v>
      </c>
      <c r="G32" s="1">
        <v>1000000000000</v>
      </c>
      <c r="I32" s="1">
        <v>0</v>
      </c>
      <c r="K32" s="11">
        <v>0</v>
      </c>
    </row>
    <row r="33" spans="1:11" ht="21" x14ac:dyDescent="0.25">
      <c r="A33" s="2" t="s">
        <v>120</v>
      </c>
      <c r="C33" s="1">
        <v>1000000000000</v>
      </c>
      <c r="E33" s="1">
        <v>0</v>
      </c>
      <c r="G33" s="1">
        <v>0</v>
      </c>
      <c r="I33" s="1">
        <v>1000000000000</v>
      </c>
      <c r="K33" s="11">
        <v>3.1014021382963861E-3</v>
      </c>
    </row>
    <row r="34" spans="1:11" ht="21" x14ac:dyDescent="0.25">
      <c r="A34" s="2" t="s">
        <v>120</v>
      </c>
      <c r="C34" s="1">
        <v>800000000000</v>
      </c>
      <c r="E34" s="1">
        <v>0</v>
      </c>
      <c r="G34" s="1">
        <v>0</v>
      </c>
      <c r="I34" s="1">
        <v>800000000000</v>
      </c>
      <c r="K34" s="11">
        <v>2.4811217106371088E-3</v>
      </c>
    </row>
    <row r="35" spans="1:11" ht="21" x14ac:dyDescent="0.25">
      <c r="A35" s="2" t="s">
        <v>126</v>
      </c>
      <c r="C35" s="1">
        <v>1500000000000</v>
      </c>
      <c r="E35" s="1">
        <v>0</v>
      </c>
      <c r="G35" s="1">
        <v>0</v>
      </c>
      <c r="I35" s="1">
        <v>1500000000000</v>
      </c>
      <c r="K35" s="11">
        <v>4.6521032074445792E-3</v>
      </c>
    </row>
    <row r="36" spans="1:11" ht="21" x14ac:dyDescent="0.25">
      <c r="A36" s="2" t="s">
        <v>109</v>
      </c>
      <c r="C36" s="1">
        <v>2000000000000</v>
      </c>
      <c r="E36" s="1">
        <v>0</v>
      </c>
      <c r="G36" s="1">
        <v>2000000000000</v>
      </c>
      <c r="I36" s="1">
        <v>0</v>
      </c>
      <c r="K36" s="11">
        <v>0</v>
      </c>
    </row>
    <row r="37" spans="1:11" ht="21" x14ac:dyDescent="0.25">
      <c r="A37" s="2" t="s">
        <v>120</v>
      </c>
      <c r="C37" s="1">
        <v>2600000000000</v>
      </c>
      <c r="E37" s="1">
        <v>0</v>
      </c>
      <c r="G37" s="1">
        <v>0</v>
      </c>
      <c r="I37" s="1">
        <v>2600000000000</v>
      </c>
      <c r="K37" s="11">
        <v>8.0636455595706046E-3</v>
      </c>
    </row>
    <row r="38" spans="1:11" ht="21" x14ac:dyDescent="0.25">
      <c r="A38" s="2" t="s">
        <v>116</v>
      </c>
      <c r="C38" s="1">
        <v>4300000000000</v>
      </c>
      <c r="E38" s="1">
        <v>0</v>
      </c>
      <c r="G38" s="1">
        <v>0</v>
      </c>
      <c r="I38" s="1">
        <v>4300000000000</v>
      </c>
      <c r="K38" s="11">
        <v>1.3336029194674462E-2</v>
      </c>
    </row>
    <row r="39" spans="1:11" ht="21" x14ac:dyDescent="0.25">
      <c r="A39" s="2" t="s">
        <v>113</v>
      </c>
      <c r="C39" s="1">
        <v>2100000000000</v>
      </c>
      <c r="E39" s="1">
        <v>0</v>
      </c>
      <c r="G39" s="1">
        <v>1300000000000</v>
      </c>
      <c r="I39" s="1">
        <v>800000000000</v>
      </c>
      <c r="K39" s="11">
        <v>2.4811217106371088E-3</v>
      </c>
    </row>
    <row r="40" spans="1:11" ht="21" x14ac:dyDescent="0.25">
      <c r="A40" s="2" t="s">
        <v>120</v>
      </c>
      <c r="C40" s="1">
        <v>1900000000000</v>
      </c>
      <c r="E40" s="1">
        <v>0</v>
      </c>
      <c r="G40" s="1">
        <v>0</v>
      </c>
      <c r="I40" s="1">
        <v>1900000000000</v>
      </c>
      <c r="K40" s="11">
        <v>5.8926640627631338E-3</v>
      </c>
    </row>
    <row r="41" spans="1:11" ht="21" x14ac:dyDescent="0.25">
      <c r="A41" s="2" t="s">
        <v>113</v>
      </c>
      <c r="C41" s="1">
        <v>1500000000000</v>
      </c>
      <c r="E41" s="1">
        <v>0</v>
      </c>
      <c r="G41" s="1">
        <v>1500000000000</v>
      </c>
      <c r="I41" s="1">
        <v>0</v>
      </c>
      <c r="K41" s="11">
        <v>0</v>
      </c>
    </row>
    <row r="42" spans="1:11" ht="21" x14ac:dyDescent="0.25">
      <c r="A42" s="2" t="s">
        <v>109</v>
      </c>
      <c r="C42" s="1">
        <v>3200000000000</v>
      </c>
      <c r="E42" s="1">
        <v>0</v>
      </c>
      <c r="G42" s="1">
        <v>3200000000000</v>
      </c>
      <c r="I42" s="1">
        <v>0</v>
      </c>
      <c r="K42" s="11">
        <v>0</v>
      </c>
    </row>
    <row r="43" spans="1:11" ht="21" x14ac:dyDescent="0.25">
      <c r="A43" s="2" t="s">
        <v>120</v>
      </c>
      <c r="C43" s="1">
        <v>4850000000000</v>
      </c>
      <c r="E43" s="1">
        <v>0</v>
      </c>
      <c r="G43" s="1">
        <v>0</v>
      </c>
      <c r="I43" s="1">
        <v>4850000000000</v>
      </c>
      <c r="K43" s="11">
        <v>1.5041800370737473E-2</v>
      </c>
    </row>
    <row r="44" spans="1:11" ht="21" x14ac:dyDescent="0.25">
      <c r="A44" s="2" t="s">
        <v>109</v>
      </c>
      <c r="C44" s="1">
        <v>3900000000000</v>
      </c>
      <c r="E44" s="1">
        <v>0</v>
      </c>
      <c r="G44" s="1">
        <v>3900000000000</v>
      </c>
      <c r="I44" s="1">
        <v>0</v>
      </c>
      <c r="K44" s="11">
        <v>0</v>
      </c>
    </row>
    <row r="45" spans="1:11" ht="21" x14ac:dyDescent="0.25">
      <c r="A45" s="2" t="s">
        <v>113</v>
      </c>
      <c r="C45" s="1">
        <v>2000000000000</v>
      </c>
      <c r="E45" s="1">
        <v>0</v>
      </c>
      <c r="G45" s="1">
        <v>2000000000000</v>
      </c>
      <c r="I45" s="1">
        <v>0</v>
      </c>
      <c r="K45" s="11">
        <v>0</v>
      </c>
    </row>
    <row r="46" spans="1:11" ht="21" x14ac:dyDescent="0.25">
      <c r="A46" s="2" t="s">
        <v>113</v>
      </c>
      <c r="C46" s="1">
        <v>3000000000000</v>
      </c>
      <c r="E46" s="1">
        <v>0</v>
      </c>
      <c r="G46" s="1">
        <v>0</v>
      </c>
      <c r="I46" s="1">
        <v>3000000000000</v>
      </c>
      <c r="K46" s="11">
        <v>9.3042064148891584E-3</v>
      </c>
    </row>
    <row r="47" spans="1:11" ht="21" x14ac:dyDescent="0.25">
      <c r="A47" s="2" t="s">
        <v>127</v>
      </c>
      <c r="C47" s="1">
        <v>3000000000000</v>
      </c>
      <c r="E47" s="1">
        <v>0</v>
      </c>
      <c r="G47" s="1">
        <v>0</v>
      </c>
      <c r="I47" s="1">
        <v>3000000000000</v>
      </c>
      <c r="K47" s="11">
        <v>9.3042064148891584E-3</v>
      </c>
    </row>
    <row r="48" spans="1:11" ht="21" x14ac:dyDescent="0.25">
      <c r="A48" s="2" t="s">
        <v>113</v>
      </c>
      <c r="C48" s="1">
        <v>16900000000000</v>
      </c>
      <c r="E48" s="1">
        <v>0</v>
      </c>
      <c r="G48" s="1">
        <v>0</v>
      </c>
      <c r="I48" s="1">
        <v>16900000000000</v>
      </c>
      <c r="K48" s="11">
        <v>5.2413696137208927E-2</v>
      </c>
    </row>
    <row r="49" spans="1:11" ht="21" x14ac:dyDescent="0.25">
      <c r="A49" s="2" t="s">
        <v>109</v>
      </c>
      <c r="C49" s="1">
        <v>3000000000000</v>
      </c>
      <c r="E49" s="1">
        <v>0</v>
      </c>
      <c r="G49" s="1">
        <v>3000000000000</v>
      </c>
      <c r="I49" s="1">
        <v>0</v>
      </c>
      <c r="K49" s="11">
        <v>0</v>
      </c>
    </row>
    <row r="50" spans="1:11" ht="21" x14ac:dyDescent="0.25">
      <c r="A50" s="2" t="s">
        <v>120</v>
      </c>
      <c r="C50" s="1">
        <v>3000000000000</v>
      </c>
      <c r="E50" s="1">
        <v>0</v>
      </c>
      <c r="G50" s="1">
        <v>0</v>
      </c>
      <c r="I50" s="1">
        <v>3000000000000</v>
      </c>
      <c r="K50" s="11">
        <v>9.3042064148891584E-3</v>
      </c>
    </row>
    <row r="51" spans="1:11" ht="21" x14ac:dyDescent="0.25">
      <c r="A51" s="2" t="s">
        <v>128</v>
      </c>
      <c r="C51" s="1">
        <v>10969261</v>
      </c>
      <c r="E51" s="1">
        <v>902</v>
      </c>
      <c r="G51" s="1">
        <v>0</v>
      </c>
      <c r="I51" s="1">
        <v>10970163</v>
      </c>
      <c r="K51" s="11">
        <v>3.4022886985659898E-8</v>
      </c>
    </row>
    <row r="52" spans="1:11" ht="21" x14ac:dyDescent="0.25">
      <c r="A52" s="2" t="s">
        <v>129</v>
      </c>
      <c r="C52" s="1">
        <v>12950000000000</v>
      </c>
      <c r="E52" s="1">
        <v>0</v>
      </c>
      <c r="G52" s="1">
        <v>4400000000000</v>
      </c>
      <c r="I52" s="1">
        <v>8550000000000</v>
      </c>
      <c r="K52" s="11">
        <v>2.6516988282434102E-2</v>
      </c>
    </row>
    <row r="53" spans="1:11" ht="21" x14ac:dyDescent="0.25">
      <c r="A53" s="2" t="s">
        <v>115</v>
      </c>
      <c r="C53" s="1">
        <v>10300000000000</v>
      </c>
      <c r="E53" s="1">
        <v>0</v>
      </c>
      <c r="G53" s="1">
        <v>2400000000000</v>
      </c>
      <c r="I53" s="1">
        <v>7900000000000</v>
      </c>
      <c r="K53" s="11">
        <v>2.4501076892541451E-2</v>
      </c>
    </row>
    <row r="54" spans="1:11" ht="21" x14ac:dyDescent="0.25">
      <c r="A54" s="2" t="s">
        <v>130</v>
      </c>
      <c r="C54" s="1">
        <v>4450000000000</v>
      </c>
      <c r="E54" s="1">
        <v>0</v>
      </c>
      <c r="G54" s="1">
        <v>0</v>
      </c>
      <c r="I54" s="1">
        <v>4450000000000</v>
      </c>
      <c r="K54" s="11">
        <v>1.3801239515418919E-2</v>
      </c>
    </row>
    <row r="55" spans="1:11" ht="21" x14ac:dyDescent="0.25">
      <c r="A55" s="2" t="s">
        <v>131</v>
      </c>
      <c r="C55" s="1">
        <v>4150000000000</v>
      </c>
      <c r="E55" s="1">
        <v>0</v>
      </c>
      <c r="G55" s="1">
        <v>0</v>
      </c>
      <c r="I55" s="1">
        <v>4150000000000</v>
      </c>
      <c r="K55" s="11">
        <v>1.2870818873930002E-2</v>
      </c>
    </row>
    <row r="56" spans="1:11" ht="21" x14ac:dyDescent="0.25">
      <c r="A56" s="2" t="s">
        <v>109</v>
      </c>
      <c r="C56" s="1">
        <v>3500000000000</v>
      </c>
      <c r="E56" s="1">
        <v>0</v>
      </c>
      <c r="G56" s="1">
        <v>3500000000000</v>
      </c>
      <c r="I56" s="1">
        <v>0</v>
      </c>
      <c r="K56" s="11">
        <v>0</v>
      </c>
    </row>
    <row r="57" spans="1:11" ht="21" x14ac:dyDescent="0.25">
      <c r="A57" s="2" t="s">
        <v>109</v>
      </c>
      <c r="C57" s="1">
        <v>2400000000000</v>
      </c>
      <c r="E57" s="1">
        <v>0</v>
      </c>
      <c r="G57" s="1">
        <v>2400000000000</v>
      </c>
      <c r="I57" s="1">
        <v>0</v>
      </c>
      <c r="K57" s="11">
        <v>0</v>
      </c>
    </row>
    <row r="58" spans="1:11" ht="21" x14ac:dyDescent="0.25">
      <c r="A58" s="2" t="s">
        <v>109</v>
      </c>
      <c r="C58" s="1">
        <v>5600000000000</v>
      </c>
      <c r="E58" s="1">
        <v>0</v>
      </c>
      <c r="G58" s="1">
        <v>5600000000000</v>
      </c>
      <c r="I58" s="1">
        <v>0</v>
      </c>
      <c r="K58" s="11">
        <v>0</v>
      </c>
    </row>
    <row r="59" spans="1:11" ht="21" x14ac:dyDescent="0.25">
      <c r="A59" s="2" t="s">
        <v>109</v>
      </c>
      <c r="C59" s="1">
        <v>2650000000000</v>
      </c>
      <c r="E59" s="1">
        <v>0</v>
      </c>
      <c r="G59" s="1">
        <v>2650000000000</v>
      </c>
      <c r="I59" s="1">
        <v>0</v>
      </c>
      <c r="K59" s="11">
        <v>0</v>
      </c>
    </row>
    <row r="60" spans="1:11" ht="21" x14ac:dyDescent="0.25">
      <c r="A60" s="2" t="s">
        <v>109</v>
      </c>
      <c r="C60" s="1">
        <v>850000000000</v>
      </c>
      <c r="E60" s="1">
        <v>0</v>
      </c>
      <c r="G60" s="1">
        <v>850000000000</v>
      </c>
      <c r="I60" s="1">
        <v>0</v>
      </c>
      <c r="K60" s="11">
        <v>0</v>
      </c>
    </row>
    <row r="61" spans="1:11" ht="21" x14ac:dyDescent="0.25">
      <c r="A61" s="2" t="s">
        <v>130</v>
      </c>
      <c r="C61" s="1">
        <v>5000000000000</v>
      </c>
      <c r="E61" s="1">
        <v>0</v>
      </c>
      <c r="G61" s="1">
        <v>5000000000000</v>
      </c>
      <c r="I61" s="1">
        <v>0</v>
      </c>
      <c r="K61" s="11">
        <v>0</v>
      </c>
    </row>
    <row r="62" spans="1:11" ht="21" x14ac:dyDescent="0.25">
      <c r="A62" s="2" t="s">
        <v>109</v>
      </c>
      <c r="C62" s="1">
        <v>3800000000000</v>
      </c>
      <c r="E62" s="1">
        <v>0</v>
      </c>
      <c r="G62" s="1">
        <v>3800000000000</v>
      </c>
      <c r="I62" s="1">
        <v>0</v>
      </c>
      <c r="K62" s="11">
        <v>0</v>
      </c>
    </row>
    <row r="63" spans="1:11" ht="21" x14ac:dyDescent="0.25">
      <c r="A63" s="2" t="s">
        <v>113</v>
      </c>
      <c r="C63" s="1">
        <v>2700000000000</v>
      </c>
      <c r="E63" s="1">
        <v>0</v>
      </c>
      <c r="G63" s="1">
        <v>0</v>
      </c>
      <c r="I63" s="1">
        <v>2700000000000</v>
      </c>
      <c r="K63" s="11">
        <v>8.3737857734002431E-3</v>
      </c>
    </row>
    <row r="64" spans="1:11" ht="21" x14ac:dyDescent="0.25">
      <c r="A64" s="2" t="s">
        <v>127</v>
      </c>
      <c r="C64" s="1">
        <v>1600000000000</v>
      </c>
      <c r="E64" s="1">
        <v>0</v>
      </c>
      <c r="G64" s="1">
        <v>0</v>
      </c>
      <c r="I64" s="1">
        <v>1600000000000</v>
      </c>
      <c r="K64" s="11">
        <v>4.9622434212742176E-3</v>
      </c>
    </row>
    <row r="65" spans="1:11" ht="21" x14ac:dyDescent="0.25">
      <c r="A65" s="2" t="s">
        <v>116</v>
      </c>
      <c r="C65" s="1">
        <v>860000000000</v>
      </c>
      <c r="E65" s="1">
        <v>0</v>
      </c>
      <c r="G65" s="1">
        <v>0</v>
      </c>
      <c r="I65" s="1">
        <v>860000000000</v>
      </c>
      <c r="K65" s="11">
        <v>2.6672058389348922E-3</v>
      </c>
    </row>
    <row r="66" spans="1:11" ht="21" x14ac:dyDescent="0.25">
      <c r="A66" s="2" t="s">
        <v>120</v>
      </c>
      <c r="C66" s="1">
        <v>1800000000000</v>
      </c>
      <c r="E66" s="1">
        <v>0</v>
      </c>
      <c r="G66" s="1">
        <v>0</v>
      </c>
      <c r="I66" s="1">
        <v>1800000000000</v>
      </c>
      <c r="K66" s="11">
        <v>5.5825238489334954E-3</v>
      </c>
    </row>
    <row r="67" spans="1:11" ht="21" x14ac:dyDescent="0.25">
      <c r="A67" s="2" t="s">
        <v>116</v>
      </c>
      <c r="C67" s="1">
        <v>1850000000000</v>
      </c>
      <c r="E67" s="1">
        <v>0</v>
      </c>
      <c r="G67" s="1">
        <v>0</v>
      </c>
      <c r="I67" s="1">
        <v>1850000000000</v>
      </c>
      <c r="K67" s="11">
        <v>5.7375939558483146E-3</v>
      </c>
    </row>
    <row r="68" spans="1:11" ht="21" x14ac:dyDescent="0.25">
      <c r="A68" s="2" t="s">
        <v>116</v>
      </c>
      <c r="C68" s="1">
        <v>5000000000000</v>
      </c>
      <c r="E68" s="1">
        <v>0</v>
      </c>
      <c r="G68" s="1">
        <v>0</v>
      </c>
      <c r="I68" s="1">
        <v>5000000000000</v>
      </c>
      <c r="K68" s="11">
        <v>1.5507010691481931E-2</v>
      </c>
    </row>
    <row r="69" spans="1:11" ht="21" x14ac:dyDescent="0.25">
      <c r="A69" s="2" t="s">
        <v>116</v>
      </c>
      <c r="C69" s="1">
        <v>4500000000000</v>
      </c>
      <c r="E69" s="1">
        <v>0</v>
      </c>
      <c r="G69" s="1">
        <v>0</v>
      </c>
      <c r="I69" s="1">
        <v>4500000000000</v>
      </c>
      <c r="K69" s="11">
        <v>1.3956309622333738E-2</v>
      </c>
    </row>
    <row r="70" spans="1:11" ht="21" x14ac:dyDescent="0.25">
      <c r="A70" s="2" t="s">
        <v>109</v>
      </c>
      <c r="C70" s="1">
        <v>600000000000</v>
      </c>
      <c r="E70" s="1">
        <v>0</v>
      </c>
      <c r="G70" s="1">
        <v>450000000000</v>
      </c>
      <c r="I70" s="1">
        <v>150000000000</v>
      </c>
      <c r="K70" s="11">
        <v>4.6521032074445793E-4</v>
      </c>
    </row>
    <row r="71" spans="1:11" ht="21" x14ac:dyDescent="0.25">
      <c r="A71" s="2" t="s">
        <v>116</v>
      </c>
      <c r="C71" s="1">
        <v>3700000000000</v>
      </c>
      <c r="E71" s="1">
        <v>0</v>
      </c>
      <c r="G71" s="1">
        <v>0</v>
      </c>
      <c r="I71" s="1">
        <v>3700000000000</v>
      </c>
      <c r="K71" s="11">
        <v>1.1475187911696629E-2</v>
      </c>
    </row>
    <row r="72" spans="1:11" ht="21" x14ac:dyDescent="0.25">
      <c r="A72" s="2" t="s">
        <v>109</v>
      </c>
      <c r="C72" s="1">
        <v>390000000000</v>
      </c>
      <c r="E72" s="1">
        <v>0</v>
      </c>
      <c r="G72" s="1">
        <v>0</v>
      </c>
      <c r="I72" s="1">
        <v>390000000000</v>
      </c>
      <c r="K72" s="11">
        <v>1.2095468339355907E-3</v>
      </c>
    </row>
    <row r="73" spans="1:11" ht="21" x14ac:dyDescent="0.25">
      <c r="A73" s="2" t="s">
        <v>118</v>
      </c>
      <c r="C73" s="1">
        <v>0</v>
      </c>
      <c r="E73" s="1">
        <v>1500000000000</v>
      </c>
      <c r="G73" s="1">
        <v>0</v>
      </c>
      <c r="I73" s="1">
        <v>1500000000000</v>
      </c>
      <c r="K73" s="11">
        <v>4.6521032074445792E-3</v>
      </c>
    </row>
    <row r="74" spans="1:11" ht="21" x14ac:dyDescent="0.25">
      <c r="A74" s="2" t="s">
        <v>109</v>
      </c>
      <c r="C74" s="1">
        <v>0</v>
      </c>
      <c r="E74" s="1">
        <v>2000000000000</v>
      </c>
      <c r="G74" s="1">
        <v>0</v>
      </c>
      <c r="I74" s="1">
        <v>2000000000000</v>
      </c>
      <c r="K74" s="11">
        <v>6.2028042765927723E-3</v>
      </c>
    </row>
    <row r="75" spans="1:11" ht="21" x14ac:dyDescent="0.25">
      <c r="A75" s="2" t="s">
        <v>109</v>
      </c>
      <c r="C75" s="1">
        <v>0</v>
      </c>
      <c r="E75" s="1">
        <v>2800000000000</v>
      </c>
      <c r="G75" s="1">
        <v>0</v>
      </c>
      <c r="I75" s="1">
        <v>2800000000000</v>
      </c>
      <c r="K75" s="11">
        <v>8.6839259872298815E-3</v>
      </c>
    </row>
    <row r="76" spans="1:11" ht="21" x14ac:dyDescent="0.25">
      <c r="A76" s="2" t="s">
        <v>113</v>
      </c>
      <c r="C76" s="1">
        <v>0</v>
      </c>
      <c r="E76" s="1">
        <v>2250000000000</v>
      </c>
      <c r="G76" s="1">
        <v>0</v>
      </c>
      <c r="I76" s="1">
        <v>2250000000000</v>
      </c>
      <c r="K76" s="11">
        <v>6.9781548111668692E-3</v>
      </c>
    </row>
    <row r="77" spans="1:11" ht="21" x14ac:dyDescent="0.25">
      <c r="A77" s="2" t="s">
        <v>132</v>
      </c>
      <c r="C77" s="1">
        <v>0</v>
      </c>
      <c r="E77" s="1">
        <v>550000000000</v>
      </c>
      <c r="G77" s="1">
        <v>0</v>
      </c>
      <c r="I77" s="1">
        <v>550000000000</v>
      </c>
      <c r="K77" s="11">
        <v>1.7057711760630125E-3</v>
      </c>
    </row>
    <row r="78" spans="1:11" ht="21" x14ac:dyDescent="0.25">
      <c r="A78" s="2" t="s">
        <v>119</v>
      </c>
      <c r="C78" s="1">
        <v>0</v>
      </c>
      <c r="E78" s="1">
        <v>500000000000</v>
      </c>
      <c r="G78" s="1">
        <v>0</v>
      </c>
      <c r="I78" s="1">
        <v>500000000000</v>
      </c>
      <c r="K78" s="11">
        <v>1.5507010691481931E-3</v>
      </c>
    </row>
    <row r="79" spans="1:11" ht="21" x14ac:dyDescent="0.25">
      <c r="A79" s="2" t="s">
        <v>116</v>
      </c>
      <c r="C79" s="1">
        <v>0</v>
      </c>
      <c r="E79" s="1">
        <v>4600000000000</v>
      </c>
      <c r="G79" s="1">
        <v>0</v>
      </c>
      <c r="I79" s="1">
        <v>4600000000000</v>
      </c>
      <c r="K79" s="11">
        <v>1.4266449836163377E-2</v>
      </c>
    </row>
    <row r="80" spans="1:11" ht="21" x14ac:dyDescent="0.25">
      <c r="A80" s="2" t="s">
        <v>113</v>
      </c>
      <c r="C80" s="1">
        <v>0</v>
      </c>
      <c r="E80" s="1">
        <v>900000000000</v>
      </c>
      <c r="G80" s="1">
        <v>0</v>
      </c>
      <c r="I80" s="1">
        <v>900000000000</v>
      </c>
      <c r="K80" s="11">
        <v>2.7912619244667477E-3</v>
      </c>
    </row>
    <row r="81" spans="1:11" ht="21" x14ac:dyDescent="0.25">
      <c r="A81" s="2" t="s">
        <v>118</v>
      </c>
      <c r="C81" s="1">
        <v>0</v>
      </c>
      <c r="E81" s="1">
        <v>6300000000000</v>
      </c>
      <c r="G81" s="1">
        <v>0</v>
      </c>
      <c r="I81" s="1">
        <v>6300000000000</v>
      </c>
      <c r="K81" s="11">
        <v>1.9538833471267232E-2</v>
      </c>
    </row>
    <row r="82" spans="1:11" ht="21" x14ac:dyDescent="0.25">
      <c r="A82" s="2" t="s">
        <v>126</v>
      </c>
      <c r="C82" s="1">
        <v>0</v>
      </c>
      <c r="E82" s="1">
        <v>2790000000000</v>
      </c>
      <c r="G82" s="1">
        <v>0</v>
      </c>
      <c r="I82" s="1">
        <v>2790000000000</v>
      </c>
      <c r="K82" s="11">
        <v>8.6529119658469173E-3</v>
      </c>
    </row>
    <row r="83" spans="1:11" ht="21" x14ac:dyDescent="0.25">
      <c r="A83" s="2" t="s">
        <v>120</v>
      </c>
      <c r="C83" s="1">
        <v>0</v>
      </c>
      <c r="E83" s="1">
        <v>2000000000000</v>
      </c>
      <c r="G83" s="1">
        <v>0</v>
      </c>
      <c r="I83" s="1">
        <v>2000000000000</v>
      </c>
      <c r="K83" s="11">
        <v>6.2028042765927723E-3</v>
      </c>
    </row>
    <row r="84" spans="1:11" ht="21" x14ac:dyDescent="0.25">
      <c r="A84" s="2" t="s">
        <v>119</v>
      </c>
      <c r="C84" s="1">
        <v>0</v>
      </c>
      <c r="E84" s="1">
        <v>400000000000</v>
      </c>
      <c r="G84" s="1">
        <v>0</v>
      </c>
      <c r="I84" s="1">
        <v>400000000000</v>
      </c>
      <c r="K84" s="11">
        <v>1.2405608553185544E-3</v>
      </c>
    </row>
    <row r="85" spans="1:11" ht="21" x14ac:dyDescent="0.25">
      <c r="A85" s="2" t="s">
        <v>113</v>
      </c>
      <c r="C85" s="1">
        <v>0</v>
      </c>
      <c r="E85" s="1">
        <v>1000000000000</v>
      </c>
      <c r="G85" s="1">
        <v>0</v>
      </c>
      <c r="I85" s="1">
        <v>1000000000000</v>
      </c>
      <c r="K85" s="11">
        <v>3.1014021382963861E-3</v>
      </c>
    </row>
    <row r="86" spans="1:11" ht="21.75" thickBot="1" x14ac:dyDescent="0.3">
      <c r="A86" s="2" t="s">
        <v>129</v>
      </c>
      <c r="C86" s="1">
        <v>0</v>
      </c>
      <c r="E86" s="1">
        <v>250000000000</v>
      </c>
      <c r="G86" s="1">
        <v>0</v>
      </c>
      <c r="I86" s="1">
        <v>250000000000</v>
      </c>
      <c r="K86" s="11">
        <v>7.7535053457409653E-4</v>
      </c>
    </row>
    <row r="87" spans="1:11" ht="21.75" thickBot="1" x14ac:dyDescent="0.3">
      <c r="A87" s="2" t="s">
        <v>24</v>
      </c>
      <c r="C87" s="7">
        <f>SUM(C8:C86)</f>
        <v>171428838831328</v>
      </c>
      <c r="D87" s="2"/>
      <c r="E87" s="7">
        <f>SUM(E8:E86)</f>
        <v>259958879069373</v>
      </c>
      <c r="F87" s="2"/>
      <c r="G87" s="7">
        <f>SUM(G8:G86)</f>
        <v>311441782093760</v>
      </c>
      <c r="H87" s="2"/>
      <c r="I87" s="7">
        <f>SUM(I8:I86)</f>
        <v>119945935806941</v>
      </c>
      <c r="J87" s="2"/>
      <c r="K87" s="20">
        <f>SUM(K8:K86)</f>
        <v>0.37200058179160789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3"/>
  <sheetViews>
    <sheetView rightToLeft="1" topLeftCell="A22" workbookViewId="0">
      <selection activeCell="M16" sqref="M16"/>
    </sheetView>
  </sheetViews>
  <sheetFormatPr defaultRowHeight="18.75" x14ac:dyDescent="0.25"/>
  <cols>
    <col min="1" max="1" width="31.140625" style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16" style="1" customWidth="1"/>
    <col min="10" max="10" width="1.42578125" style="1" customWidth="1"/>
    <col min="11" max="11" width="28" style="1" customWidth="1"/>
    <col min="12" max="12" width="1.42578125" style="1" customWidth="1"/>
    <col min="13" max="13" width="17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6.25" x14ac:dyDescent="0.2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</row>
    <row r="4" spans="1:13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6.25" x14ac:dyDescent="0.25">
      <c r="A6" s="21" t="s">
        <v>3</v>
      </c>
      <c r="C6" s="21" t="s">
        <v>6</v>
      </c>
      <c r="D6" s="21" t="s">
        <v>6</v>
      </c>
      <c r="E6" s="21" t="s">
        <v>6</v>
      </c>
      <c r="F6" s="21" t="s">
        <v>6</v>
      </c>
      <c r="G6" s="21" t="s">
        <v>6</v>
      </c>
      <c r="H6" s="21" t="s">
        <v>6</v>
      </c>
      <c r="I6" s="21" t="s">
        <v>6</v>
      </c>
      <c r="J6" s="21" t="s">
        <v>6</v>
      </c>
      <c r="K6" s="21" t="s">
        <v>6</v>
      </c>
      <c r="L6" s="21" t="s">
        <v>6</v>
      </c>
      <c r="M6" s="21" t="s">
        <v>6</v>
      </c>
    </row>
    <row r="7" spans="1:13" ht="26.25" x14ac:dyDescent="0.25">
      <c r="A7" s="21" t="s">
        <v>3</v>
      </c>
      <c r="C7" s="21" t="s">
        <v>7</v>
      </c>
      <c r="E7" s="21" t="s">
        <v>93</v>
      </c>
      <c r="G7" s="21" t="s">
        <v>94</v>
      </c>
      <c r="I7" s="21" t="s">
        <v>95</v>
      </c>
      <c r="K7" s="21" t="s">
        <v>96</v>
      </c>
      <c r="M7" s="21" t="s">
        <v>97</v>
      </c>
    </row>
    <row r="8" spans="1:13" ht="21" x14ac:dyDescent="0.25">
      <c r="A8" s="2" t="s">
        <v>48</v>
      </c>
      <c r="C8" s="1">
        <v>100000</v>
      </c>
      <c r="E8" s="1">
        <v>1000000</v>
      </c>
      <c r="G8" s="1">
        <v>988299</v>
      </c>
      <c r="I8" s="38" t="s">
        <v>249</v>
      </c>
      <c r="J8" s="38"/>
      <c r="K8" s="1">
        <v>98829900000</v>
      </c>
      <c r="M8" s="1" t="s">
        <v>241</v>
      </c>
    </row>
    <row r="9" spans="1:13" ht="21" x14ac:dyDescent="0.25">
      <c r="A9" s="2" t="s">
        <v>60</v>
      </c>
      <c r="C9" s="1">
        <v>2373000</v>
      </c>
      <c r="E9" s="1">
        <v>1000000</v>
      </c>
      <c r="G9" s="1">
        <v>973968</v>
      </c>
      <c r="I9" s="38" t="s">
        <v>250</v>
      </c>
      <c r="J9" s="38"/>
      <c r="K9" s="1">
        <v>2311226064000</v>
      </c>
      <c r="M9" s="1" t="s">
        <v>241</v>
      </c>
    </row>
    <row r="10" spans="1:13" ht="21" x14ac:dyDescent="0.25">
      <c r="A10" s="2" t="s">
        <v>64</v>
      </c>
      <c r="C10" s="1">
        <v>1000000</v>
      </c>
      <c r="E10" s="1">
        <v>1000000</v>
      </c>
      <c r="G10" s="1">
        <v>976100</v>
      </c>
      <c r="I10" s="38" t="s">
        <v>251</v>
      </c>
      <c r="K10" s="1">
        <v>976100000000</v>
      </c>
      <c r="M10" s="1" t="s">
        <v>241</v>
      </c>
    </row>
    <row r="11" spans="1:13" ht="21" x14ac:dyDescent="0.25">
      <c r="A11" s="2" t="s">
        <v>67</v>
      </c>
      <c r="C11" s="1">
        <v>1000000</v>
      </c>
      <c r="E11" s="1">
        <v>947625</v>
      </c>
      <c r="G11" s="1">
        <v>981348</v>
      </c>
      <c r="I11" s="38" t="s">
        <v>98</v>
      </c>
      <c r="K11" s="1">
        <v>981348000000</v>
      </c>
      <c r="M11" s="1" t="s">
        <v>241</v>
      </c>
    </row>
    <row r="12" spans="1:13" ht="21" x14ac:dyDescent="0.25">
      <c r="A12" s="2" t="s">
        <v>72</v>
      </c>
      <c r="C12" s="1">
        <v>130571</v>
      </c>
      <c r="E12" s="1">
        <v>978390</v>
      </c>
      <c r="G12" s="1">
        <v>969088</v>
      </c>
      <c r="I12" s="38" t="s">
        <v>252</v>
      </c>
      <c r="K12" s="1">
        <v>126534789248</v>
      </c>
      <c r="M12" s="1" t="s">
        <v>241</v>
      </c>
    </row>
    <row r="13" spans="1:13" ht="21" x14ac:dyDescent="0.25">
      <c r="A13" s="2" t="s">
        <v>73</v>
      </c>
      <c r="C13" s="1">
        <v>155000</v>
      </c>
      <c r="E13" s="1">
        <v>987980</v>
      </c>
      <c r="G13" s="1">
        <v>981263</v>
      </c>
      <c r="I13" s="38" t="s">
        <v>253</v>
      </c>
      <c r="K13" s="1">
        <v>152095765000</v>
      </c>
      <c r="M13" s="1" t="s">
        <v>241</v>
      </c>
    </row>
    <row r="14" spans="1:13" ht="21" x14ac:dyDescent="0.25">
      <c r="A14" s="2" t="s">
        <v>65</v>
      </c>
      <c r="C14" s="1">
        <v>2000000</v>
      </c>
      <c r="E14" s="1">
        <v>989920</v>
      </c>
      <c r="G14" s="1">
        <v>1000000</v>
      </c>
      <c r="I14" s="38" t="s">
        <v>99</v>
      </c>
      <c r="K14" s="1">
        <v>2000000000000</v>
      </c>
      <c r="M14" s="1" t="s">
        <v>241</v>
      </c>
    </row>
    <row r="15" spans="1:13" ht="21" x14ac:dyDescent="0.25">
      <c r="A15" s="2" t="s">
        <v>74</v>
      </c>
      <c r="C15" s="1">
        <v>15325000</v>
      </c>
      <c r="E15" s="1">
        <v>937000</v>
      </c>
      <c r="G15" s="1">
        <v>946687</v>
      </c>
      <c r="I15" s="38" t="s">
        <v>100</v>
      </c>
      <c r="K15" s="1">
        <v>14507978275000</v>
      </c>
      <c r="M15" s="1" t="s">
        <v>241</v>
      </c>
    </row>
    <row r="16" spans="1:13" ht="21" x14ac:dyDescent="0.25">
      <c r="A16" s="2" t="s">
        <v>69</v>
      </c>
      <c r="C16" s="1">
        <v>1000000</v>
      </c>
      <c r="E16" s="1">
        <v>1000000</v>
      </c>
      <c r="G16" s="1">
        <v>1000000</v>
      </c>
      <c r="I16" s="38" t="s">
        <v>22</v>
      </c>
      <c r="K16" s="1">
        <v>1000000000000</v>
      </c>
      <c r="M16" s="1" t="s">
        <v>241</v>
      </c>
    </row>
    <row r="17" spans="1:13" ht="21" x14ac:dyDescent="0.25">
      <c r="A17" s="2" t="s">
        <v>43</v>
      </c>
      <c r="C17" s="1">
        <v>362205</v>
      </c>
      <c r="E17" s="1">
        <v>5243880.3997999998</v>
      </c>
      <c r="G17" s="1">
        <v>5145024</v>
      </c>
      <c r="I17" s="38" t="s">
        <v>255</v>
      </c>
      <c r="K17" s="1">
        <v>1863553417920</v>
      </c>
      <c r="M17" s="1" t="s">
        <v>241</v>
      </c>
    </row>
    <row r="18" spans="1:13" ht="21" x14ac:dyDescent="0.25">
      <c r="A18" s="2" t="s">
        <v>61</v>
      </c>
      <c r="C18" s="1">
        <v>3000000</v>
      </c>
      <c r="E18" s="1">
        <v>1000000</v>
      </c>
      <c r="G18" s="1">
        <v>1000000</v>
      </c>
      <c r="I18" s="38" t="s">
        <v>22</v>
      </c>
      <c r="K18" s="1">
        <v>3000000000000</v>
      </c>
      <c r="M18" s="1" t="s">
        <v>241</v>
      </c>
    </row>
    <row r="19" spans="1:13" ht="21" x14ac:dyDescent="0.25">
      <c r="A19" s="2" t="s">
        <v>66</v>
      </c>
      <c r="C19" s="1">
        <v>3500000</v>
      </c>
      <c r="E19" s="1">
        <v>1000000</v>
      </c>
      <c r="G19" s="1">
        <v>1000000</v>
      </c>
      <c r="I19" s="38" t="s">
        <v>22</v>
      </c>
      <c r="K19" s="1">
        <v>3500000000000</v>
      </c>
      <c r="M19" s="1" t="s">
        <v>241</v>
      </c>
    </row>
    <row r="20" spans="1:13" ht="21" x14ac:dyDescent="0.25">
      <c r="A20" s="2" t="s">
        <v>75</v>
      </c>
      <c r="C20" s="1">
        <v>1000000</v>
      </c>
      <c r="E20" s="1">
        <v>965000</v>
      </c>
      <c r="G20" s="1">
        <v>955149</v>
      </c>
      <c r="I20" s="38" t="s">
        <v>254</v>
      </c>
      <c r="K20" s="1">
        <v>955149000000</v>
      </c>
      <c r="M20" s="1" t="s">
        <v>241</v>
      </c>
    </row>
    <row r="21" spans="1:13" ht="21" x14ac:dyDescent="0.25">
      <c r="A21" s="2" t="s">
        <v>47</v>
      </c>
      <c r="C21" s="1">
        <v>1440000</v>
      </c>
      <c r="E21" s="1">
        <v>1000000</v>
      </c>
      <c r="G21" s="1">
        <v>1000000</v>
      </c>
      <c r="I21" s="38" t="s">
        <v>22</v>
      </c>
      <c r="K21" s="1">
        <v>1440000000000</v>
      </c>
      <c r="M21" s="1" t="s">
        <v>241</v>
      </c>
    </row>
    <row r="22" spans="1:13" ht="21" x14ac:dyDescent="0.25">
      <c r="A22" s="2" t="s">
        <v>76</v>
      </c>
      <c r="C22" s="1">
        <v>4100000</v>
      </c>
      <c r="E22" s="1">
        <v>987110</v>
      </c>
      <c r="G22" s="1">
        <v>980317</v>
      </c>
      <c r="I22" s="38" t="s">
        <v>256</v>
      </c>
      <c r="K22" s="1">
        <v>4019299700000</v>
      </c>
      <c r="M22" s="1" t="s">
        <v>241</v>
      </c>
    </row>
    <row r="23" spans="1:13" ht="21" x14ac:dyDescent="0.25">
      <c r="A23" s="2" t="s">
        <v>77</v>
      </c>
      <c r="C23" s="1">
        <v>3000000</v>
      </c>
      <c r="E23" s="1">
        <v>891000</v>
      </c>
      <c r="G23" s="1">
        <v>881106</v>
      </c>
      <c r="I23" s="38" t="s">
        <v>257</v>
      </c>
      <c r="K23" s="1">
        <v>2643318000000</v>
      </c>
      <c r="M23" s="1" t="s">
        <v>241</v>
      </c>
    </row>
    <row r="24" spans="1:13" ht="21" x14ac:dyDescent="0.25">
      <c r="A24" s="2" t="s">
        <v>62</v>
      </c>
      <c r="C24" s="1">
        <v>1000000</v>
      </c>
      <c r="E24" s="1">
        <v>979225</v>
      </c>
      <c r="G24" s="1">
        <v>1000000</v>
      </c>
      <c r="I24" s="38" t="s">
        <v>101</v>
      </c>
      <c r="K24" s="1">
        <v>1000000000000</v>
      </c>
      <c r="M24" s="1" t="s">
        <v>241</v>
      </c>
    </row>
    <row r="25" spans="1:13" ht="21" x14ac:dyDescent="0.25">
      <c r="A25" s="2" t="s">
        <v>70</v>
      </c>
      <c r="C25" s="1">
        <v>2495000</v>
      </c>
      <c r="E25" s="1">
        <v>1000000</v>
      </c>
      <c r="G25" s="1">
        <v>1000000</v>
      </c>
      <c r="I25" s="38" t="s">
        <v>22</v>
      </c>
      <c r="K25" s="1">
        <v>2495000000000</v>
      </c>
      <c r="M25" s="1" t="s">
        <v>241</v>
      </c>
    </row>
    <row r="26" spans="1:13" ht="21" x14ac:dyDescent="0.25">
      <c r="A26" s="2" t="s">
        <v>87</v>
      </c>
      <c r="C26" s="1">
        <v>995000</v>
      </c>
      <c r="E26" s="1">
        <v>1009999</v>
      </c>
      <c r="G26" s="1">
        <v>1000000</v>
      </c>
      <c r="I26" s="38" t="s">
        <v>258</v>
      </c>
      <c r="K26" s="1">
        <v>995000000000</v>
      </c>
      <c r="M26" s="1" t="s">
        <v>241</v>
      </c>
    </row>
    <row r="27" spans="1:13" ht="21" x14ac:dyDescent="0.25">
      <c r="A27" s="2" t="s">
        <v>78</v>
      </c>
      <c r="C27" s="1">
        <v>2098065</v>
      </c>
      <c r="E27" s="1">
        <v>855000</v>
      </c>
      <c r="G27" s="1">
        <v>844297</v>
      </c>
      <c r="I27" s="38" t="s">
        <v>259</v>
      </c>
      <c r="K27" s="1">
        <v>1771389985305</v>
      </c>
      <c r="M27" s="1" t="s">
        <v>241</v>
      </c>
    </row>
    <row r="28" spans="1:13" ht="21" x14ac:dyDescent="0.25">
      <c r="A28" s="2" t="s">
        <v>44</v>
      </c>
      <c r="C28" s="1">
        <v>252190</v>
      </c>
      <c r="E28" s="1">
        <v>3570372.1770000001</v>
      </c>
      <c r="G28" s="1">
        <v>3506206</v>
      </c>
      <c r="I28" s="38" t="s">
        <v>260</v>
      </c>
      <c r="K28" s="1">
        <v>884230091140</v>
      </c>
      <c r="M28" s="1" t="s">
        <v>241</v>
      </c>
    </row>
    <row r="29" spans="1:13" ht="21" x14ac:dyDescent="0.25">
      <c r="A29" s="2" t="s">
        <v>79</v>
      </c>
      <c r="C29" s="1">
        <v>7793740</v>
      </c>
      <c r="E29" s="1">
        <v>879000</v>
      </c>
      <c r="G29" s="1">
        <v>868551</v>
      </c>
      <c r="I29" s="38" t="s">
        <v>261</v>
      </c>
      <c r="K29" s="1">
        <v>6769260670740</v>
      </c>
      <c r="M29" s="1" t="s">
        <v>241</v>
      </c>
    </row>
    <row r="30" spans="1:13" ht="21" x14ac:dyDescent="0.25">
      <c r="A30" s="2" t="s">
        <v>80</v>
      </c>
      <c r="C30" s="1">
        <v>6048600</v>
      </c>
      <c r="E30" s="1">
        <v>990000</v>
      </c>
      <c r="G30" s="1">
        <v>980160</v>
      </c>
      <c r="I30" s="38" t="s">
        <v>258</v>
      </c>
      <c r="K30" s="1">
        <v>5928595776000</v>
      </c>
      <c r="M30" s="1" t="s">
        <v>241</v>
      </c>
    </row>
    <row r="31" spans="1:13" ht="21" x14ac:dyDescent="0.25">
      <c r="A31" s="2" t="s">
        <v>81</v>
      </c>
      <c r="C31" s="1">
        <v>1500000</v>
      </c>
      <c r="E31" s="1">
        <v>855290</v>
      </c>
      <c r="G31" s="1">
        <v>845420</v>
      </c>
      <c r="I31" s="38" t="s">
        <v>262</v>
      </c>
      <c r="K31" s="1">
        <v>1268130000000</v>
      </c>
      <c r="M31" s="1" t="s">
        <v>241</v>
      </c>
    </row>
    <row r="32" spans="1:13" ht="21" x14ac:dyDescent="0.25">
      <c r="A32" s="2" t="s">
        <v>68</v>
      </c>
      <c r="C32" s="1">
        <v>2257027</v>
      </c>
      <c r="E32" s="1">
        <v>784773</v>
      </c>
      <c r="G32" s="1">
        <v>784773</v>
      </c>
      <c r="I32" s="38" t="s">
        <v>22</v>
      </c>
      <c r="K32" s="1">
        <v>1771253849871</v>
      </c>
      <c r="M32" s="1" t="s">
        <v>241</v>
      </c>
    </row>
    <row r="33" spans="1:13" ht="21" x14ac:dyDescent="0.25">
      <c r="A33" s="2" t="s">
        <v>82</v>
      </c>
      <c r="C33" s="1">
        <v>15171600</v>
      </c>
      <c r="E33" s="1">
        <v>916720</v>
      </c>
      <c r="G33" s="1">
        <v>906885</v>
      </c>
      <c r="I33" s="38" t="s">
        <v>263</v>
      </c>
      <c r="K33" s="1">
        <v>13758896466000</v>
      </c>
      <c r="M33" s="1" t="s">
        <v>241</v>
      </c>
    </row>
    <row r="34" spans="1:13" ht="21" x14ac:dyDescent="0.25">
      <c r="A34" s="2" t="s">
        <v>85</v>
      </c>
      <c r="C34" s="1">
        <v>1995000</v>
      </c>
      <c r="E34" s="1">
        <v>1000000</v>
      </c>
      <c r="G34" s="1">
        <v>1000000</v>
      </c>
      <c r="I34" s="38" t="s">
        <v>22</v>
      </c>
      <c r="K34" s="1">
        <v>1995000000000</v>
      </c>
      <c r="M34" s="1" t="s">
        <v>241</v>
      </c>
    </row>
    <row r="35" spans="1:13" ht="21" x14ac:dyDescent="0.25">
      <c r="A35" s="2" t="s">
        <v>63</v>
      </c>
      <c r="C35" s="1">
        <v>2390000</v>
      </c>
      <c r="E35" s="1">
        <v>990100</v>
      </c>
      <c r="G35" s="1">
        <v>1000000</v>
      </c>
      <c r="I35" s="38" t="s">
        <v>102</v>
      </c>
      <c r="K35" s="1">
        <v>2390000000000</v>
      </c>
      <c r="M35" s="1" t="s">
        <v>241</v>
      </c>
    </row>
    <row r="36" spans="1:13" ht="21" x14ac:dyDescent="0.25">
      <c r="A36" s="2" t="s">
        <v>71</v>
      </c>
      <c r="C36" s="1">
        <v>2400000</v>
      </c>
      <c r="E36" s="1">
        <v>1000000</v>
      </c>
      <c r="G36" s="1">
        <v>1000000</v>
      </c>
      <c r="I36" s="38" t="s">
        <v>22</v>
      </c>
      <c r="K36" s="1">
        <v>2400000000000</v>
      </c>
      <c r="M36" s="1" t="s">
        <v>241</v>
      </c>
    </row>
    <row r="37" spans="1:13" ht="21" x14ac:dyDescent="0.25">
      <c r="A37" s="2" t="s">
        <v>83</v>
      </c>
      <c r="C37" s="1">
        <v>267211</v>
      </c>
      <c r="E37" s="1">
        <v>806100</v>
      </c>
      <c r="G37" s="1">
        <v>793420</v>
      </c>
      <c r="I37" s="38" t="s">
        <v>264</v>
      </c>
      <c r="K37" s="1">
        <v>212010551620</v>
      </c>
      <c r="M37" s="1" t="s">
        <v>241</v>
      </c>
    </row>
    <row r="38" spans="1:13" ht="21" x14ac:dyDescent="0.25">
      <c r="A38" s="2" t="s">
        <v>84</v>
      </c>
      <c r="C38" s="1">
        <v>8733899</v>
      </c>
      <c r="E38" s="1">
        <v>856760</v>
      </c>
      <c r="G38" s="1">
        <v>846429</v>
      </c>
      <c r="I38" s="38" t="s">
        <v>265</v>
      </c>
      <c r="K38" s="1">
        <v>7392625396671</v>
      </c>
      <c r="M38" s="1" t="s">
        <v>241</v>
      </c>
    </row>
    <row r="39" spans="1:13" ht="21" x14ac:dyDescent="0.25">
      <c r="A39" s="2" t="s">
        <v>89</v>
      </c>
      <c r="C39" s="1">
        <v>28640673</v>
      </c>
      <c r="E39" s="1">
        <v>798000</v>
      </c>
      <c r="G39" s="1">
        <v>831378</v>
      </c>
      <c r="I39" s="38" t="s">
        <v>103</v>
      </c>
      <c r="K39" s="1">
        <v>23811225437394</v>
      </c>
      <c r="M39" s="1" t="s">
        <v>241</v>
      </c>
    </row>
    <row r="40" spans="1:13" ht="21" x14ac:dyDescent="0.25">
      <c r="A40" s="2" t="s">
        <v>90</v>
      </c>
      <c r="C40" s="1">
        <v>9625496</v>
      </c>
      <c r="E40" s="1">
        <v>799650</v>
      </c>
      <c r="G40" s="1">
        <v>783909</v>
      </c>
      <c r="I40" s="38" t="s">
        <v>266</v>
      </c>
      <c r="K40" s="1">
        <v>7545512943864</v>
      </c>
      <c r="M40" s="1" t="s">
        <v>241</v>
      </c>
    </row>
    <row r="41" spans="1:13" ht="21" x14ac:dyDescent="0.25">
      <c r="A41" s="2" t="s">
        <v>88</v>
      </c>
      <c r="C41" s="1">
        <v>4920074</v>
      </c>
      <c r="E41" s="1">
        <v>855550</v>
      </c>
      <c r="G41" s="1">
        <v>842340</v>
      </c>
      <c r="I41" s="38" t="s">
        <v>267</v>
      </c>
      <c r="K41" s="1">
        <v>4144375133160</v>
      </c>
      <c r="M41" s="1" t="s">
        <v>241</v>
      </c>
    </row>
    <row r="42" spans="1:13" ht="21.75" thickBot="1" x14ac:dyDescent="0.3">
      <c r="K42" s="15">
        <f>SUM(K8:K41)</f>
        <v>126107939212933</v>
      </c>
    </row>
    <row r="43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6"/>
  <sheetViews>
    <sheetView rightToLeft="1" workbookViewId="0">
      <selection activeCell="G16" sqref="G16"/>
    </sheetView>
  </sheetViews>
  <sheetFormatPr defaultRowHeight="18.75" x14ac:dyDescent="0.25"/>
  <cols>
    <col min="1" max="1" width="36.710937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7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</row>
    <row r="4" spans="1:7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7" ht="26.25" x14ac:dyDescent="0.25">
      <c r="A6" s="21" t="s">
        <v>137</v>
      </c>
      <c r="C6" s="21" t="s">
        <v>106</v>
      </c>
      <c r="E6" s="21" t="s">
        <v>177</v>
      </c>
      <c r="G6" s="21" t="s">
        <v>13</v>
      </c>
    </row>
    <row r="7" spans="1:7" ht="21" x14ac:dyDescent="0.25">
      <c r="A7" s="2" t="s">
        <v>185</v>
      </c>
      <c r="C7" s="1">
        <f>+'سرمایه‌گذاری در سهام'!I16</f>
        <v>274533693743</v>
      </c>
      <c r="E7" s="11">
        <f>+C7/$C$12</f>
        <v>3.4430974124178101E-2</v>
      </c>
      <c r="G7" s="11">
        <v>8.514393848089454E-4</v>
      </c>
    </row>
    <row r="8" spans="1:7" ht="21" x14ac:dyDescent="0.25">
      <c r="A8" s="2" t="s">
        <v>246</v>
      </c>
      <c r="C8" s="1">
        <f>+'سرمایه‌گذاری در صندوق'!I12</f>
        <v>43629667774</v>
      </c>
      <c r="E8" s="11">
        <f t="shared" ref="E8:E11" si="0">+C8/$C$12</f>
        <v>5.4718673751548734E-3</v>
      </c>
      <c r="G8" s="11">
        <v>1.3531314492744453E-4</v>
      </c>
    </row>
    <row r="9" spans="1:7" ht="21" x14ac:dyDescent="0.25">
      <c r="A9" s="2" t="s">
        <v>186</v>
      </c>
      <c r="C9" s="1">
        <f>+'سرمایه‌گذاری در اوراق بهادار'!I70</f>
        <v>-2045100090317</v>
      </c>
      <c r="E9" s="11">
        <f t="shared" si="0"/>
        <v>-0.25648869299437077</v>
      </c>
      <c r="G9" s="11">
        <v>-6.3426777931392762E-3</v>
      </c>
    </row>
    <row r="10" spans="1:7" ht="21" x14ac:dyDescent="0.25">
      <c r="A10" s="2" t="s">
        <v>187</v>
      </c>
      <c r="C10" s="1">
        <f>+'درآمد سپرده بانکی'!C191</f>
        <v>3859356914902</v>
      </c>
      <c r="E10" s="11">
        <f t="shared" si="0"/>
        <v>0.48402589955808212</v>
      </c>
      <c r="G10" s="11">
        <v>1.1969417788326006E-2</v>
      </c>
    </row>
    <row r="11" spans="1:7" ht="21" x14ac:dyDescent="0.25">
      <c r="A11" s="2" t="s">
        <v>184</v>
      </c>
      <c r="C11" s="1">
        <f>+'سایر درآمدها'!C11</f>
        <v>5841031066043</v>
      </c>
      <c r="E11" s="11">
        <f t="shared" si="0"/>
        <v>0.73255995193695567</v>
      </c>
      <c r="G11" s="11">
        <v>1.8115386238081382E-2</v>
      </c>
    </row>
    <row r="12" spans="1:7" ht="21" x14ac:dyDescent="0.25">
      <c r="A12" s="2" t="s">
        <v>24</v>
      </c>
      <c r="C12" s="7">
        <f>SUM(C7:C11)</f>
        <v>7973451252145</v>
      </c>
      <c r="E12" s="12">
        <f>SUM(E7:E11)</f>
        <v>1</v>
      </c>
      <c r="G12" s="20">
        <f>SUM(G7:G11)</f>
        <v>2.4728878763004503E-2</v>
      </c>
    </row>
    <row r="15" spans="1:7" x14ac:dyDescent="0.45">
      <c r="C15" s="18"/>
    </row>
    <row r="16" spans="1:7" x14ac:dyDescent="0.45">
      <c r="C16" s="17"/>
      <c r="G16" s="1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I67" sqref="I67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</row>
    <row r="3" spans="1:5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</row>
    <row r="4" spans="1:5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</row>
    <row r="5" spans="1:5" ht="26.25" x14ac:dyDescent="0.25">
      <c r="E5" s="13" t="s">
        <v>239</v>
      </c>
    </row>
    <row r="6" spans="1:5" ht="26.25" x14ac:dyDescent="0.25">
      <c r="A6" s="21" t="s">
        <v>184</v>
      </c>
      <c r="C6" s="21" t="s">
        <v>135</v>
      </c>
      <c r="E6" s="21" t="s">
        <v>240</v>
      </c>
    </row>
    <row r="7" spans="1:5" ht="26.25" x14ac:dyDescent="0.25">
      <c r="A7" s="21" t="s">
        <v>184</v>
      </c>
      <c r="C7" s="21" t="s">
        <v>106</v>
      </c>
      <c r="E7" s="21" t="s">
        <v>106</v>
      </c>
    </row>
    <row r="8" spans="1:5" ht="21" x14ac:dyDescent="0.25">
      <c r="A8" s="2" t="s">
        <v>184</v>
      </c>
      <c r="C8" s="1">
        <v>262185</v>
      </c>
      <c r="E8" s="1">
        <v>2262186</v>
      </c>
    </row>
    <row r="9" spans="1:5" ht="21" x14ac:dyDescent="0.25">
      <c r="A9" s="2" t="s">
        <v>244</v>
      </c>
      <c r="C9" s="1">
        <v>0</v>
      </c>
      <c r="E9" s="1">
        <v>10736765873</v>
      </c>
    </row>
    <row r="10" spans="1:5" ht="21" x14ac:dyDescent="0.25">
      <c r="A10" s="2" t="s">
        <v>245</v>
      </c>
      <c r="C10" s="1">
        <v>5841030803858</v>
      </c>
      <c r="E10" s="1">
        <v>8204490595252</v>
      </c>
    </row>
    <row r="11" spans="1:5" ht="21" x14ac:dyDescent="0.25">
      <c r="A11" s="2" t="s">
        <v>24</v>
      </c>
      <c r="C11" s="7">
        <f>SUM(C8:C10)</f>
        <v>5841031066043</v>
      </c>
      <c r="D11" s="2"/>
      <c r="E11" s="7">
        <f>SUM(E8:E10)</f>
        <v>8215229623311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"/>
  <sheetViews>
    <sheetView rightToLeft="1" workbookViewId="0">
      <selection activeCell="I67" sqref="I67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6.25" x14ac:dyDescent="0.25">
      <c r="A3" s="22" t="s">
        <v>133</v>
      </c>
      <c r="B3" s="22" t="s">
        <v>133</v>
      </c>
      <c r="C3" s="22" t="s">
        <v>133</v>
      </c>
      <c r="D3" s="22" t="s">
        <v>133</v>
      </c>
      <c r="E3" s="22" t="s">
        <v>133</v>
      </c>
      <c r="F3" s="22" t="s">
        <v>133</v>
      </c>
      <c r="G3" s="22" t="s">
        <v>133</v>
      </c>
      <c r="H3" s="22" t="s">
        <v>133</v>
      </c>
      <c r="I3" s="22" t="s">
        <v>133</v>
      </c>
      <c r="J3" s="22" t="s">
        <v>133</v>
      </c>
      <c r="K3" s="22" t="s">
        <v>133</v>
      </c>
      <c r="L3" s="22" t="s">
        <v>133</v>
      </c>
      <c r="M3" s="22" t="s">
        <v>133</v>
      </c>
      <c r="N3" s="22" t="s">
        <v>133</v>
      </c>
      <c r="O3" s="22" t="s">
        <v>133</v>
      </c>
      <c r="P3" s="22" t="s">
        <v>133</v>
      </c>
      <c r="Q3" s="22" t="s">
        <v>133</v>
      </c>
      <c r="R3" s="22" t="s">
        <v>133</v>
      </c>
      <c r="S3" s="22" t="s">
        <v>133</v>
      </c>
      <c r="T3" s="22" t="s">
        <v>133</v>
      </c>
      <c r="U3" s="22" t="s">
        <v>133</v>
      </c>
    </row>
    <row r="4" spans="1:21" ht="26.25" x14ac:dyDescent="0.2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6.25" x14ac:dyDescent="0.25">
      <c r="A6" s="21" t="s">
        <v>3</v>
      </c>
      <c r="C6" s="21" t="s">
        <v>135</v>
      </c>
      <c r="D6" s="21" t="s">
        <v>135</v>
      </c>
      <c r="E6" s="21" t="s">
        <v>135</v>
      </c>
      <c r="F6" s="21" t="s">
        <v>135</v>
      </c>
      <c r="G6" s="21" t="s">
        <v>135</v>
      </c>
      <c r="H6" s="21" t="s">
        <v>135</v>
      </c>
      <c r="I6" s="21" t="s">
        <v>135</v>
      </c>
      <c r="J6" s="21" t="s">
        <v>135</v>
      </c>
      <c r="K6" s="21" t="s">
        <v>135</v>
      </c>
      <c r="M6" s="21" t="s">
        <v>136</v>
      </c>
      <c r="N6" s="21" t="s">
        <v>136</v>
      </c>
      <c r="O6" s="21" t="s">
        <v>136</v>
      </c>
      <c r="P6" s="21" t="s">
        <v>136</v>
      </c>
      <c r="Q6" s="21" t="s">
        <v>136</v>
      </c>
      <c r="R6" s="21" t="s">
        <v>136</v>
      </c>
      <c r="S6" s="21" t="s">
        <v>136</v>
      </c>
      <c r="T6" s="21" t="s">
        <v>136</v>
      </c>
      <c r="U6" s="21" t="s">
        <v>136</v>
      </c>
    </row>
    <row r="7" spans="1:21" ht="26.25" x14ac:dyDescent="0.25">
      <c r="A7" s="21" t="s">
        <v>3</v>
      </c>
      <c r="C7" s="21" t="s">
        <v>174</v>
      </c>
      <c r="E7" s="21" t="s">
        <v>175</v>
      </c>
      <c r="G7" s="21" t="s">
        <v>176</v>
      </c>
      <c r="I7" s="21" t="s">
        <v>106</v>
      </c>
      <c r="K7" s="21" t="s">
        <v>177</v>
      </c>
      <c r="M7" s="21" t="s">
        <v>174</v>
      </c>
      <c r="O7" s="21" t="s">
        <v>175</v>
      </c>
      <c r="Q7" s="21" t="s">
        <v>176</v>
      </c>
      <c r="S7" s="21" t="s">
        <v>106</v>
      </c>
      <c r="U7" s="21" t="s">
        <v>177</v>
      </c>
    </row>
    <row r="8" spans="1:21" ht="21" x14ac:dyDescent="0.25">
      <c r="A8" s="2" t="s">
        <v>21</v>
      </c>
      <c r="C8" s="1">
        <v>0</v>
      </c>
      <c r="E8" s="1">
        <v>0</v>
      </c>
      <c r="G8" s="1">
        <v>123306163</v>
      </c>
      <c r="I8" s="1">
        <f>+G8+E8+C8</f>
        <v>123306163</v>
      </c>
      <c r="K8" s="11">
        <f>+I8/$I$16</f>
        <v>4.4914764857763122E-4</v>
      </c>
      <c r="M8" s="1">
        <v>0</v>
      </c>
      <c r="O8" s="1">
        <v>0</v>
      </c>
      <c r="Q8" s="1">
        <v>236837792</v>
      </c>
      <c r="S8" s="1">
        <f>+Q8+O8+M8</f>
        <v>236837792</v>
      </c>
      <c r="U8" s="11">
        <f>+S8/$S$16</f>
        <v>1.431588246900786E-4</v>
      </c>
    </row>
    <row r="9" spans="1:21" ht="21" x14ac:dyDescent="0.25">
      <c r="A9" s="2" t="s">
        <v>242</v>
      </c>
      <c r="C9" s="1">
        <v>0</v>
      </c>
      <c r="E9" s="1">
        <v>0</v>
      </c>
      <c r="G9" s="1">
        <v>0</v>
      </c>
      <c r="I9" s="1">
        <f t="shared" ref="I9:I15" si="0">+G9+E9+C9</f>
        <v>0</v>
      </c>
      <c r="K9" s="11">
        <f t="shared" ref="K9:K15" si="1">+I9/$I$16</f>
        <v>0</v>
      </c>
      <c r="M9" s="1">
        <v>0</v>
      </c>
      <c r="O9" s="1">
        <v>0</v>
      </c>
      <c r="Q9" s="1">
        <v>54932580532</v>
      </c>
      <c r="S9" s="1">
        <f t="shared" ref="S9:S15" si="2">+Q9+O9+M9</f>
        <v>54932580532</v>
      </c>
      <c r="U9" s="11">
        <f t="shared" ref="U9:U15" si="3">+S9/$S$16</f>
        <v>3.3204513518493753E-2</v>
      </c>
    </row>
    <row r="10" spans="1:21" ht="21" x14ac:dyDescent="0.25">
      <c r="A10" s="2" t="s">
        <v>16</v>
      </c>
      <c r="C10" s="1">
        <v>0</v>
      </c>
      <c r="E10" s="1">
        <v>185162705826</v>
      </c>
      <c r="G10" s="1">
        <v>0</v>
      </c>
      <c r="I10" s="1">
        <f t="shared" si="0"/>
        <v>185162705826</v>
      </c>
      <c r="K10" s="11">
        <f t="shared" si="1"/>
        <v>0.67446258891390176</v>
      </c>
      <c r="M10" s="1">
        <v>0</v>
      </c>
      <c r="O10" s="1">
        <v>973898489821</v>
      </c>
      <c r="Q10" s="1">
        <v>0</v>
      </c>
      <c r="S10" s="1">
        <f t="shared" si="2"/>
        <v>973898489821</v>
      </c>
      <c r="U10" s="11">
        <f t="shared" si="3"/>
        <v>0.58868207642392145</v>
      </c>
    </row>
    <row r="11" spans="1:21" ht="21" x14ac:dyDescent="0.25">
      <c r="A11" s="2" t="s">
        <v>20</v>
      </c>
      <c r="C11" s="1">
        <v>0</v>
      </c>
      <c r="E11" s="1">
        <v>62892843351</v>
      </c>
      <c r="G11" s="1">
        <v>0</v>
      </c>
      <c r="I11" s="1">
        <f t="shared" si="0"/>
        <v>62892843351</v>
      </c>
      <c r="K11" s="11">
        <f t="shared" si="1"/>
        <v>0.2290897065985498</v>
      </c>
      <c r="M11" s="1">
        <v>183116510560</v>
      </c>
      <c r="O11" s="1">
        <v>237141579563</v>
      </c>
      <c r="Q11" s="1">
        <v>0</v>
      </c>
      <c r="S11" s="1">
        <f t="shared" si="2"/>
        <v>420258090123</v>
      </c>
      <c r="U11" s="11">
        <f t="shared" si="3"/>
        <v>0.25402894420036565</v>
      </c>
    </row>
    <row r="12" spans="1:21" ht="21" x14ac:dyDescent="0.25">
      <c r="A12" s="2" t="s">
        <v>160</v>
      </c>
      <c r="C12" s="1">
        <v>0</v>
      </c>
      <c r="E12" s="1">
        <v>0</v>
      </c>
      <c r="G12" s="1">
        <v>0</v>
      </c>
      <c r="I12" s="1">
        <f t="shared" si="0"/>
        <v>0</v>
      </c>
      <c r="K12" s="11">
        <f t="shared" si="1"/>
        <v>0</v>
      </c>
      <c r="M12" s="1">
        <v>192824072364</v>
      </c>
      <c r="O12" s="1">
        <v>0</v>
      </c>
      <c r="Q12" s="1">
        <v>0</v>
      </c>
      <c r="S12" s="1">
        <f t="shared" si="2"/>
        <v>192824072364</v>
      </c>
      <c r="U12" s="11">
        <f t="shared" si="3"/>
        <v>0.11655431904881508</v>
      </c>
    </row>
    <row r="13" spans="1:21" ht="21" x14ac:dyDescent="0.25">
      <c r="A13" s="2" t="s">
        <v>15</v>
      </c>
      <c r="C13" s="1">
        <v>0</v>
      </c>
      <c r="E13" s="1">
        <v>3639933504</v>
      </c>
      <c r="G13" s="1">
        <v>0</v>
      </c>
      <c r="I13" s="1">
        <f t="shared" si="0"/>
        <v>3639933504</v>
      </c>
      <c r="K13" s="11">
        <f t="shared" si="1"/>
        <v>1.3258603905309566E-2</v>
      </c>
      <c r="M13" s="1">
        <v>931034484</v>
      </c>
      <c r="O13" s="1">
        <v>17335327644</v>
      </c>
      <c r="Q13" s="1">
        <v>0</v>
      </c>
      <c r="S13" s="1">
        <f t="shared" si="2"/>
        <v>18266362128</v>
      </c>
      <c r="U13" s="11">
        <f t="shared" si="3"/>
        <v>1.1041273909561878E-2</v>
      </c>
    </row>
    <row r="14" spans="1:21" ht="21" x14ac:dyDescent="0.25">
      <c r="A14" s="2" t="s">
        <v>19</v>
      </c>
      <c r="C14" s="1">
        <v>0</v>
      </c>
      <c r="E14" s="1">
        <v>9111493013</v>
      </c>
      <c r="G14" s="1">
        <v>0</v>
      </c>
      <c r="I14" s="1">
        <f t="shared" si="0"/>
        <v>9111493013</v>
      </c>
      <c r="K14" s="11">
        <f t="shared" si="1"/>
        <v>3.318897906036105E-2</v>
      </c>
      <c r="M14" s="1">
        <v>1336000000</v>
      </c>
      <c r="O14" s="1">
        <v>-20984956140</v>
      </c>
      <c r="Q14" s="1">
        <v>0</v>
      </c>
      <c r="S14" s="1">
        <f t="shared" si="2"/>
        <v>-19648956140</v>
      </c>
      <c r="U14" s="11">
        <f t="shared" si="3"/>
        <v>-1.1876995827546404E-2</v>
      </c>
    </row>
    <row r="15" spans="1:21" ht="21" x14ac:dyDescent="0.25">
      <c r="A15" s="2" t="s">
        <v>23</v>
      </c>
      <c r="C15" s="1">
        <v>0</v>
      </c>
      <c r="E15" s="1">
        <v>13603411886</v>
      </c>
      <c r="G15" s="1">
        <v>0</v>
      </c>
      <c r="I15" s="1">
        <f t="shared" si="0"/>
        <v>13603411886</v>
      </c>
      <c r="K15" s="11">
        <f t="shared" si="1"/>
        <v>4.9550973873300229E-2</v>
      </c>
      <c r="M15" s="1">
        <v>0</v>
      </c>
      <c r="O15" s="1">
        <v>13603411886</v>
      </c>
      <c r="Q15" s="1">
        <v>0</v>
      </c>
      <c r="S15" s="1">
        <f t="shared" si="2"/>
        <v>13603411886</v>
      </c>
      <c r="U15" s="11">
        <f t="shared" si="3"/>
        <v>8.2227099016984814E-3</v>
      </c>
    </row>
    <row r="16" spans="1:21" ht="21" x14ac:dyDescent="0.25">
      <c r="A16" s="2" t="s">
        <v>24</v>
      </c>
      <c r="C16" s="7">
        <f>SUM(C8:C15)</f>
        <v>0</v>
      </c>
      <c r="E16" s="7">
        <f>SUM(E8:E15)</f>
        <v>274410387580</v>
      </c>
      <c r="G16" s="7">
        <f>SUM(G8:G15)</f>
        <v>123306163</v>
      </c>
      <c r="I16" s="7">
        <f>SUM(I8:I15)</f>
        <v>274533693743</v>
      </c>
      <c r="K16" s="19">
        <f>SUM(K8:K15)</f>
        <v>0.99999999999999989</v>
      </c>
      <c r="M16" s="7">
        <f>SUM(M8:M15)</f>
        <v>378207617408</v>
      </c>
      <c r="O16" s="7">
        <f>SUM(O8:O15)</f>
        <v>1220993852774</v>
      </c>
      <c r="Q16" s="7">
        <f>SUM(Q8:Q15)</f>
        <v>55169418324</v>
      </c>
      <c r="S16" s="7">
        <f>SUM(S8:S15)</f>
        <v>1654370888506</v>
      </c>
      <c r="U16" s="19">
        <f>SUM(U8:U15)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واحدهای صندوق</vt:lpstr>
      <vt:lpstr>تبعی</vt:lpstr>
      <vt:lpstr>اوراق مشارکت</vt:lpstr>
      <vt:lpstr>سپرده</vt:lpstr>
      <vt:lpstr>تعدیل قیمت</vt:lpstr>
      <vt:lpstr>جمع درآمدها</vt:lpstr>
      <vt:lpstr>سایر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سود سهام</vt:lpstr>
      <vt:lpstr>درآمد سپرده بانکی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2025-11-29T15:35:54Z</dcterms:modified>
</cp:coreProperties>
</file>