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"/>
    </mc:Choice>
  </mc:AlternateContent>
  <xr:revisionPtr revIDLastSave="0" documentId="13_ncr:1_{22506470-3F58-49E8-B524-EDBBF5F4E925}" xr6:coauthVersionLast="47" xr6:coauthVersionMax="47" xr10:uidLastSave="{00000000-0000-0000-0000-000000000000}"/>
  <bookViews>
    <workbookView xWindow="-120" yWindow="-120" windowWidth="29040" windowHeight="15720" tabRatio="845" xr2:uid="{00000000-000D-0000-FFFF-FFFF00000000}"/>
  </bookViews>
  <sheets>
    <sheet name="سهام" sheetId="1" r:id="rId1"/>
    <sheet name="واحد های صندوق" sheetId="16" r:id="rId2"/>
    <sheet name="تبعی" sheetId="2" r:id="rId3"/>
    <sheet name="اوراق مشارکت" sheetId="3" r:id="rId4"/>
    <sheet name="سپرده" sheetId="6" r:id="rId5"/>
    <sheet name="تعدیل قیمت" sheetId="4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7" r:id="rId10"/>
    <sheet name="سرمایه‌گذاری در اوراق بهادار" sheetId="12" r:id="rId11"/>
    <sheet name="مبالغ تخصیصی اوراق آوند" sheetId="19" r:id="rId12"/>
    <sheet name="درآمد سود سهام" sheetId="8" r:id="rId13"/>
    <sheet name="درآمد سپرده بانکی" sheetId="13" r:id="rId14"/>
    <sheet name="سود اوراق بهادار" sheetId="7" r:id="rId15"/>
    <sheet name="سود سپرده بانکی" sheetId="18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7" l="1"/>
  <c r="U10" i="17"/>
  <c r="U11" i="17"/>
  <c r="U8" i="17"/>
  <c r="K9" i="17"/>
  <c r="K10" i="17"/>
  <c r="K11" i="17"/>
  <c r="K8" i="17"/>
  <c r="U9" i="11"/>
  <c r="U10" i="11"/>
  <c r="U11" i="11"/>
  <c r="U12" i="11"/>
  <c r="U13" i="11"/>
  <c r="U14" i="11"/>
  <c r="U8" i="11"/>
  <c r="K9" i="11"/>
  <c r="K10" i="11"/>
  <c r="K11" i="11"/>
  <c r="K12" i="11"/>
  <c r="K13" i="11"/>
  <c r="K14" i="11"/>
  <c r="K8" i="11"/>
  <c r="G12" i="15"/>
  <c r="E14" i="19"/>
  <c r="I9" i="17" l="1"/>
  <c r="I10" i="17"/>
  <c r="I12" i="17" s="1"/>
  <c r="C8" i="15" s="1"/>
  <c r="I11" i="17"/>
  <c r="I8" i="17"/>
  <c r="I15" i="11"/>
  <c r="C7" i="15" s="1"/>
  <c r="I9" i="11"/>
  <c r="I10" i="11"/>
  <c r="I11" i="11"/>
  <c r="I12" i="11"/>
  <c r="I13" i="11"/>
  <c r="I14" i="11"/>
  <c r="I8" i="11"/>
  <c r="C11" i="15"/>
  <c r="C10" i="15"/>
  <c r="C9" i="15"/>
  <c r="Q14" i="9"/>
  <c r="Q11" i="9"/>
  <c r="E34" i="10"/>
  <c r="G34" i="10"/>
  <c r="I34" i="10"/>
  <c r="M34" i="10"/>
  <c r="O34" i="10"/>
  <c r="Q34" i="10"/>
  <c r="I21" i="13"/>
  <c r="I29" i="13"/>
  <c r="I37" i="13"/>
  <c r="I45" i="13"/>
  <c r="I53" i="13"/>
  <c r="I55" i="13"/>
  <c r="I61" i="13"/>
  <c r="I63" i="13"/>
  <c r="I69" i="13"/>
  <c r="I71" i="13"/>
  <c r="I77" i="13"/>
  <c r="I79" i="13"/>
  <c r="I85" i="13"/>
  <c r="I87" i="13"/>
  <c r="I93" i="13"/>
  <c r="I95" i="13"/>
  <c r="I101" i="13"/>
  <c r="I103" i="13"/>
  <c r="I109" i="13"/>
  <c r="I111" i="13"/>
  <c r="I117" i="13"/>
  <c r="I119" i="13"/>
  <c r="I125" i="13"/>
  <c r="I127" i="13"/>
  <c r="I133" i="13"/>
  <c r="I135" i="13"/>
  <c r="I141" i="13"/>
  <c r="I143" i="13"/>
  <c r="I149" i="13"/>
  <c r="I151" i="13"/>
  <c r="I157" i="13"/>
  <c r="I159" i="13"/>
  <c r="I165" i="13"/>
  <c r="I167" i="13"/>
  <c r="I173" i="13"/>
  <c r="I175" i="13"/>
  <c r="I181" i="13"/>
  <c r="I183" i="13"/>
  <c r="I189" i="13"/>
  <c r="I191" i="13"/>
  <c r="I197" i="13"/>
  <c r="I199" i="13"/>
  <c r="I205" i="13"/>
  <c r="E18" i="13"/>
  <c r="E26" i="13"/>
  <c r="E33" i="13"/>
  <c r="E34" i="13"/>
  <c r="E41" i="13"/>
  <c r="E42" i="13"/>
  <c r="E49" i="13"/>
  <c r="E50" i="13"/>
  <c r="E57" i="13"/>
  <c r="E58" i="13"/>
  <c r="E65" i="13"/>
  <c r="E66" i="13"/>
  <c r="E73" i="13"/>
  <c r="E74" i="13"/>
  <c r="E81" i="13"/>
  <c r="E82" i="13"/>
  <c r="E89" i="13"/>
  <c r="E90" i="13"/>
  <c r="E97" i="13"/>
  <c r="E98" i="13"/>
  <c r="E105" i="13"/>
  <c r="E106" i="13"/>
  <c r="E112" i="13"/>
  <c r="E113" i="13"/>
  <c r="E114" i="13"/>
  <c r="E120" i="13"/>
  <c r="E121" i="13"/>
  <c r="E122" i="13"/>
  <c r="E128" i="13"/>
  <c r="E129" i="13"/>
  <c r="E130" i="13"/>
  <c r="E136" i="13"/>
  <c r="E137" i="13"/>
  <c r="E138" i="13"/>
  <c r="E144" i="13"/>
  <c r="E145" i="13"/>
  <c r="E146" i="13"/>
  <c r="E152" i="13"/>
  <c r="E153" i="13"/>
  <c r="E154" i="13"/>
  <c r="E160" i="13"/>
  <c r="E161" i="13"/>
  <c r="E162" i="13"/>
  <c r="E168" i="13"/>
  <c r="E169" i="13"/>
  <c r="E170" i="13"/>
  <c r="E176" i="13"/>
  <c r="E177" i="13"/>
  <c r="E178" i="13"/>
  <c r="E179" i="13"/>
  <c r="E184" i="13"/>
  <c r="E185" i="13"/>
  <c r="E186" i="13"/>
  <c r="E187" i="13"/>
  <c r="E192" i="13"/>
  <c r="E193" i="13"/>
  <c r="E194" i="13"/>
  <c r="E195" i="13"/>
  <c r="E200" i="13"/>
  <c r="E201" i="13"/>
  <c r="E202" i="13"/>
  <c r="E203" i="13"/>
  <c r="G9" i="18"/>
  <c r="G10" i="18"/>
  <c r="G11" i="18"/>
  <c r="G12" i="18"/>
  <c r="G13" i="18"/>
  <c r="G14" i="18"/>
  <c r="G15" i="18"/>
  <c r="G16" i="18"/>
  <c r="G206" i="18" s="1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8" i="18"/>
  <c r="K12" i="17"/>
  <c r="U12" i="17"/>
  <c r="K15" i="11"/>
  <c r="U15" i="11"/>
  <c r="K33" i="4"/>
  <c r="K74" i="6"/>
  <c r="Y63" i="3"/>
  <c r="Y13" i="16"/>
  <c r="Y14" i="1"/>
  <c r="M206" i="18"/>
  <c r="K206" i="18"/>
  <c r="I206" i="18"/>
  <c r="E206" i="18"/>
  <c r="C206" i="18"/>
  <c r="S12" i="17"/>
  <c r="Q12" i="17"/>
  <c r="O12" i="17"/>
  <c r="M12" i="17"/>
  <c r="G12" i="17"/>
  <c r="E12" i="17"/>
  <c r="C12" i="17"/>
  <c r="W13" i="16"/>
  <c r="U13" i="16"/>
  <c r="O13" i="16"/>
  <c r="K13" i="16"/>
  <c r="G13" i="16"/>
  <c r="E13" i="16"/>
  <c r="E11" i="14"/>
  <c r="C11" i="14"/>
  <c r="G206" i="13"/>
  <c r="I16" i="13" s="1"/>
  <c r="C206" i="13"/>
  <c r="E9" i="13" s="1"/>
  <c r="Q73" i="12"/>
  <c r="O73" i="12"/>
  <c r="M73" i="12"/>
  <c r="K73" i="12"/>
  <c r="I73" i="12"/>
  <c r="G73" i="12"/>
  <c r="E73" i="12"/>
  <c r="C73" i="12"/>
  <c r="S15" i="11"/>
  <c r="Q15" i="11"/>
  <c r="O15" i="11"/>
  <c r="M15" i="11"/>
  <c r="G15" i="11"/>
  <c r="E15" i="11"/>
  <c r="C15" i="11"/>
  <c r="O62" i="9"/>
  <c r="M62" i="9"/>
  <c r="I62" i="9"/>
  <c r="G62" i="9"/>
  <c r="E62" i="9"/>
  <c r="S12" i="8"/>
  <c r="Q12" i="8"/>
  <c r="O12" i="8"/>
  <c r="M12" i="8"/>
  <c r="K12" i="8"/>
  <c r="I12" i="8"/>
  <c r="M47" i="7"/>
  <c r="K47" i="7"/>
  <c r="I47" i="7"/>
  <c r="G47" i="7"/>
  <c r="E47" i="7"/>
  <c r="C47" i="7"/>
  <c r="I74" i="6"/>
  <c r="G74" i="6"/>
  <c r="E74" i="6"/>
  <c r="C74" i="6"/>
  <c r="W63" i="3"/>
  <c r="U63" i="3"/>
  <c r="O63" i="3"/>
  <c r="K63" i="3"/>
  <c r="G63" i="3"/>
  <c r="E63" i="3"/>
  <c r="W14" i="1"/>
  <c r="U14" i="1"/>
  <c r="O14" i="1"/>
  <c r="K14" i="1"/>
  <c r="G14" i="1"/>
  <c r="E14" i="1"/>
  <c r="C12" i="15" l="1"/>
  <c r="Q62" i="9"/>
  <c r="I47" i="13"/>
  <c r="I39" i="13"/>
  <c r="I31" i="13"/>
  <c r="I23" i="13"/>
  <c r="I15" i="13"/>
  <c r="I8" i="13"/>
  <c r="I198" i="13"/>
  <c r="I190" i="13"/>
  <c r="I182" i="13"/>
  <c r="I174" i="13"/>
  <c r="I166" i="13"/>
  <c r="I158" i="13"/>
  <c r="I150" i="13"/>
  <c r="I142" i="13"/>
  <c r="I134" i="13"/>
  <c r="I126" i="13"/>
  <c r="I118" i="13"/>
  <c r="I110" i="13"/>
  <c r="I102" i="13"/>
  <c r="I94" i="13"/>
  <c r="I86" i="13"/>
  <c r="I78" i="13"/>
  <c r="I70" i="13"/>
  <c r="I62" i="13"/>
  <c r="I54" i="13"/>
  <c r="I46" i="13"/>
  <c r="I38" i="13"/>
  <c r="I30" i="13"/>
  <c r="I22" i="13"/>
  <c r="I14" i="13"/>
  <c r="I204" i="13"/>
  <c r="I196" i="13"/>
  <c r="I188" i="13"/>
  <c r="I180" i="13"/>
  <c r="I172" i="13"/>
  <c r="I164" i="13"/>
  <c r="I156" i="13"/>
  <c r="I148" i="13"/>
  <c r="I140" i="13"/>
  <c r="I132" i="13"/>
  <c r="I124" i="13"/>
  <c r="I116" i="13"/>
  <c r="I108" i="13"/>
  <c r="I100" i="13"/>
  <c r="I92" i="13"/>
  <c r="I84" i="13"/>
  <c r="I76" i="13"/>
  <c r="I68" i="13"/>
  <c r="I60" i="13"/>
  <c r="I52" i="13"/>
  <c r="I44" i="13"/>
  <c r="I36" i="13"/>
  <c r="I28" i="13"/>
  <c r="I20" i="13"/>
  <c r="I12" i="13"/>
  <c r="I203" i="13"/>
  <c r="I195" i="13"/>
  <c r="I187" i="13"/>
  <c r="I179" i="13"/>
  <c r="I171" i="13"/>
  <c r="I163" i="13"/>
  <c r="I155" i="13"/>
  <c r="I147" i="13"/>
  <c r="I139" i="13"/>
  <c r="I131" i="13"/>
  <c r="I123" i="13"/>
  <c r="I115" i="13"/>
  <c r="I107" i="13"/>
  <c r="I99" i="13"/>
  <c r="I91" i="13"/>
  <c r="I83" i="13"/>
  <c r="I75" i="13"/>
  <c r="I67" i="13"/>
  <c r="I59" i="13"/>
  <c r="I51" i="13"/>
  <c r="I43" i="13"/>
  <c r="I35" i="13"/>
  <c r="I27" i="13"/>
  <c r="I19" i="13"/>
  <c r="I11" i="13"/>
  <c r="I13" i="13"/>
  <c r="I202" i="13"/>
  <c r="I194" i="13"/>
  <c r="I186" i="13"/>
  <c r="I178" i="13"/>
  <c r="I170" i="13"/>
  <c r="I162" i="13"/>
  <c r="I154" i="13"/>
  <c r="I146" i="13"/>
  <c r="I138" i="13"/>
  <c r="I130" i="13"/>
  <c r="I122" i="13"/>
  <c r="I114" i="13"/>
  <c r="I106" i="13"/>
  <c r="I98" i="13"/>
  <c r="I90" i="13"/>
  <c r="I82" i="13"/>
  <c r="I74" i="13"/>
  <c r="I66" i="13"/>
  <c r="I58" i="13"/>
  <c r="I50" i="13"/>
  <c r="I42" i="13"/>
  <c r="I34" i="13"/>
  <c r="I26" i="13"/>
  <c r="I18" i="13"/>
  <c r="I10" i="13"/>
  <c r="I201" i="13"/>
  <c r="I193" i="13"/>
  <c r="I185" i="13"/>
  <c r="I177" i="13"/>
  <c r="I169" i="13"/>
  <c r="I161" i="13"/>
  <c r="I153" i="13"/>
  <c r="I145" i="13"/>
  <c r="I137" i="13"/>
  <c r="I129" i="13"/>
  <c r="I121" i="13"/>
  <c r="I113" i="13"/>
  <c r="I105" i="13"/>
  <c r="I97" i="13"/>
  <c r="I89" i="13"/>
  <c r="I81" i="13"/>
  <c r="I73" i="13"/>
  <c r="I65" i="13"/>
  <c r="I57" i="13"/>
  <c r="I49" i="13"/>
  <c r="I41" i="13"/>
  <c r="I33" i="13"/>
  <c r="I25" i="13"/>
  <c r="I17" i="13"/>
  <c r="I9" i="13"/>
  <c r="I200" i="13"/>
  <c r="I192" i="13"/>
  <c r="I184" i="13"/>
  <c r="I176" i="13"/>
  <c r="I168" i="13"/>
  <c r="I160" i="13"/>
  <c r="I152" i="13"/>
  <c r="I144" i="13"/>
  <c r="I136" i="13"/>
  <c r="I128" i="13"/>
  <c r="I120" i="13"/>
  <c r="I112" i="13"/>
  <c r="I104" i="13"/>
  <c r="I96" i="13"/>
  <c r="I88" i="13"/>
  <c r="I80" i="13"/>
  <c r="I72" i="13"/>
  <c r="I64" i="13"/>
  <c r="I56" i="13"/>
  <c r="I48" i="13"/>
  <c r="I40" i="13"/>
  <c r="I32" i="13"/>
  <c r="I24" i="13"/>
  <c r="E16" i="13"/>
  <c r="E15" i="13"/>
  <c r="E14" i="13"/>
  <c r="E191" i="13"/>
  <c r="E183" i="13"/>
  <c r="E167" i="13"/>
  <c r="E151" i="13"/>
  <c r="E143" i="13"/>
  <c r="E127" i="13"/>
  <c r="E119" i="13"/>
  <c r="E111" i="13"/>
  <c r="E95" i="13"/>
  <c r="E87" i="13"/>
  <c r="E79" i="13"/>
  <c r="E71" i="13"/>
  <c r="E63" i="13"/>
  <c r="E55" i="13"/>
  <c r="E47" i="13"/>
  <c r="E39" i="13"/>
  <c r="E23" i="13"/>
  <c r="E8" i="13"/>
  <c r="E198" i="13"/>
  <c r="E190" i="13"/>
  <c r="E182" i="13"/>
  <c r="E174" i="13"/>
  <c r="E166" i="13"/>
  <c r="E158" i="13"/>
  <c r="E150" i="13"/>
  <c r="E142" i="13"/>
  <c r="E134" i="13"/>
  <c r="E126" i="13"/>
  <c r="E118" i="13"/>
  <c r="E110" i="13"/>
  <c r="E102" i="13"/>
  <c r="E94" i="13"/>
  <c r="E86" i="13"/>
  <c r="E78" i="13"/>
  <c r="E70" i="13"/>
  <c r="E62" i="13"/>
  <c r="E54" i="13"/>
  <c r="E46" i="13"/>
  <c r="E38" i="13"/>
  <c r="E30" i="13"/>
  <c r="E22" i="13"/>
  <c r="E205" i="13"/>
  <c r="E197" i="13"/>
  <c r="E189" i="13"/>
  <c r="E181" i="13"/>
  <c r="E173" i="13"/>
  <c r="E165" i="13"/>
  <c r="E157" i="13"/>
  <c r="E149" i="13"/>
  <c r="E141" i="13"/>
  <c r="E133" i="13"/>
  <c r="E125" i="13"/>
  <c r="E117" i="13"/>
  <c r="E109" i="13"/>
  <c r="E101" i="13"/>
  <c r="E93" i="13"/>
  <c r="E85" i="13"/>
  <c r="E77" i="13"/>
  <c r="E69" i="13"/>
  <c r="E61" i="13"/>
  <c r="E53" i="13"/>
  <c r="E45" i="13"/>
  <c r="E37" i="13"/>
  <c r="E29" i="13"/>
  <c r="E21" i="13"/>
  <c r="E13" i="13"/>
  <c r="E104" i="13"/>
  <c r="E96" i="13"/>
  <c r="E88" i="13"/>
  <c r="E80" i="13"/>
  <c r="E72" i="13"/>
  <c r="E64" i="13"/>
  <c r="E56" i="13"/>
  <c r="E48" i="13"/>
  <c r="E40" i="13"/>
  <c r="E32" i="13"/>
  <c r="E24" i="13"/>
  <c r="E199" i="13"/>
  <c r="E175" i="13"/>
  <c r="E159" i="13"/>
  <c r="E135" i="13"/>
  <c r="E103" i="13"/>
  <c r="E31" i="13"/>
  <c r="E204" i="13"/>
  <c r="E196" i="13"/>
  <c r="E188" i="13"/>
  <c r="E180" i="13"/>
  <c r="E172" i="13"/>
  <c r="E164" i="13"/>
  <c r="E156" i="13"/>
  <c r="E148" i="13"/>
  <c r="E140" i="13"/>
  <c r="E132" i="13"/>
  <c r="E124" i="13"/>
  <c r="E116" i="13"/>
  <c r="E108" i="13"/>
  <c r="E100" i="13"/>
  <c r="E92" i="13"/>
  <c r="E84" i="13"/>
  <c r="E76" i="13"/>
  <c r="E68" i="13"/>
  <c r="E60" i="13"/>
  <c r="E52" i="13"/>
  <c r="E44" i="13"/>
  <c r="E36" i="13"/>
  <c r="E28" i="13"/>
  <c r="E20" i="13"/>
  <c r="E12" i="13"/>
  <c r="E171" i="13"/>
  <c r="E163" i="13"/>
  <c r="E155" i="13"/>
  <c r="E147" i="13"/>
  <c r="E139" i="13"/>
  <c r="E131" i="13"/>
  <c r="E123" i="13"/>
  <c r="E115" i="13"/>
  <c r="E107" i="13"/>
  <c r="E99" i="13"/>
  <c r="E91" i="13"/>
  <c r="E83" i="13"/>
  <c r="E75" i="13"/>
  <c r="E67" i="13"/>
  <c r="E59" i="13"/>
  <c r="E51" i="13"/>
  <c r="E43" i="13"/>
  <c r="E35" i="13"/>
  <c r="E27" i="13"/>
  <c r="E19" i="13"/>
  <c r="E11" i="13"/>
  <c r="E10" i="13"/>
  <c r="E25" i="13"/>
  <c r="E17" i="13"/>
  <c r="E7" i="15" l="1"/>
  <c r="E11" i="15"/>
  <c r="E8" i="15"/>
  <c r="E9" i="15"/>
  <c r="E10" i="15"/>
  <c r="I206" i="13"/>
  <c r="E206" i="13"/>
  <c r="E12" i="15" l="1"/>
</calcChain>
</file>

<file path=xl/sharedStrings.xml><?xml version="1.0" encoding="utf-8"?>
<sst xmlns="http://schemas.openxmlformats.org/spreadsheetml/2006/main" count="2199" uniqueCount="271">
  <si>
    <t>صندوق سرمایه‌گذاری ثابت آوند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</si>
  <si>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</si>
  <si>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</si>
  <si>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</si>
  <si>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</si>
  <si>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</si>
  <si>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</si>
  <si>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</si>
  <si>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</si>
  <si>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</si>
  <si>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</si>
  <si>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</si>
  <si>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</si>
  <si>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</si>
  <si>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</si>
  <si>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</si>
  <si>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</si>
  <si>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س.پشتوانه طلا زرگرکارآمد</t>
  </si>
  <si>
    <t>صندوق طلای عیار مفید</t>
  </si>
  <si>
    <t>فولاد هرمزگان جنوب</t>
  </si>
  <si>
    <t>گسترش سوخت سبززاگرس(سهامی عام)</t>
  </si>
  <si>
    <t>ملی  صنایع  مس  ایران</t>
  </si>
  <si>
    <t>صندوق س سهامی بیدار-اهرمی - واحد عادی</t>
  </si>
  <si>
    <t>صندوق سرمایه گذاری سهامی اهرمی موج فیروزه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</si>
  <si>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</si>
  <si>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</si>
  <si>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</si>
  <si>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</si>
  <si>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</si>
  <si>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</si>
  <si>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</si>
  <si>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</si>
  <si>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</si>
  <si>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خساپا-3898-04/11/01</t>
  </si>
  <si>
    <t>1404/11/01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</si>
  <si>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</si>
  <si>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</si>
  <si>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</si>
  <si>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</si>
  <si>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</si>
  <si>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</si>
  <si>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</si>
  <si>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</si>
  <si>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</si>
  <si>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</si>
  <si>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</si>
  <si>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</si>
  <si>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</si>
  <si>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</si>
  <si>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</si>
  <si>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</si>
  <si>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</si>
  <si>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</si>
  <si>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</si>
  <si>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</si>
  <si>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</si>
  <si>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</si>
  <si>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</si>
  <si>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</si>
  <si>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</si>
  <si>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</si>
  <si>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</si>
  <si>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</si>
  <si>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</si>
  <si>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</si>
  <si>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</si>
  <si>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</si>
  <si>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مرابحه اورند پیشرو-مفید051118</t>
  </si>
  <si>
    <t>مرابحه طبیعت سبز-مفید060920</t>
  </si>
  <si>
    <t>مرابحه طبیعت سبز-مفید070311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</si>
  <si>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</si>
  <si>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</si>
  <si>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</si>
  <si>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</si>
  <si>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</si>
  <si>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</si>
  <si>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</si>
  <si>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</si>
  <si>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</si>
  <si>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</si>
  <si>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</si>
  <si>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عام دولت230-ش.خ070628</t>
  </si>
  <si>
    <t>مرابحه عام دولت231-ش.خ060825</t>
  </si>
  <si>
    <t>مرابحه عام دولت245-ش.خ070813</t>
  </si>
  <si>
    <t>مرابحه عام دولت246-ش.خ070820</t>
  </si>
  <si>
    <t>مرابحه عام دولت249-ش.خ060827</t>
  </si>
  <si>
    <t>مرابحه نفت و گاز سرو071226</t>
  </si>
  <si>
    <t>مرابحه کاسپین تامین 070625</t>
  </si>
  <si>
    <t>مشارکت ش قم0612-3 ماهه 20.5%</t>
  </si>
  <si>
    <t>گواهی اعتبارمولد شهر14050631</t>
  </si>
  <si>
    <t>مرابحه عام دولت257-ش.خ060825</t>
  </si>
  <si>
    <t>مرابحه عام دولت256-ش.خ070318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</si>
  <si>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</si>
  <si>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</si>
  <si>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</si>
  <si>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</si>
  <si>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</si>
  <si>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</si>
  <si>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</si>
  <si>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-0.37%</t>
  </si>
  <si>
    <t>-1.91%</t>
  </si>
  <si>
    <t>-1.79%</t>
  </si>
  <si>
    <t>4.16%</t>
  </si>
  <si>
    <t>-1.16%</t>
  </si>
  <si>
    <t>-1.61%</t>
  </si>
  <si>
    <t>1.02%</t>
  </si>
  <si>
    <t>2.34%</t>
  </si>
  <si>
    <t>-1.66%</t>
  </si>
  <si>
    <t>2.30%</t>
  </si>
  <si>
    <t>2.24%</t>
  </si>
  <si>
    <t>-1.23%</t>
  </si>
  <si>
    <t>-0.99%</t>
  </si>
  <si>
    <t>-2.37%</t>
  </si>
  <si>
    <t>1.18%</t>
  </si>
  <si>
    <t>1.69%</t>
  </si>
  <si>
    <t>-1.25%</t>
  </si>
  <si>
    <t>2.27%</t>
  </si>
  <si>
    <t>1.00%</t>
  </si>
  <si>
    <t>-1.27%</t>
  </si>
  <si>
    <t>-0.95%</t>
  </si>
  <si>
    <t>9.49%</t>
  </si>
  <si>
    <t>9.47%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</si>
  <si>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</si>
  <si>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</si>
  <si>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</si>
  <si>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</si>
  <si>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</si>
  <si>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</si>
  <si>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</si>
  <si>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</si>
  <si>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</si>
  <si>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</si>
  <si>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</si>
  <si>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</si>
  <si>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</si>
  <si>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</si>
  <si>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</si>
  <si>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 xml:space="preserve">بانک ملت مستقل مرکزی	</t>
  </si>
  <si>
    <t>بانک تجارت فاطمی</t>
  </si>
  <si>
    <t>بانک شهر مرکزی قم</t>
  </si>
  <si>
    <t>بانک صادرات شریعتی</t>
  </si>
  <si>
    <t>بانک صادرات طالقانی</t>
  </si>
  <si>
    <t>بانک صادرات سپهبد قرنی</t>
  </si>
  <si>
    <t>بانک ملت جهان کودک</t>
  </si>
  <si>
    <t>بانک مسکن سعادت آباد</t>
  </si>
  <si>
    <t>بانک ملت 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</si>
  <si>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</si>
  <si>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</si>
  <si>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</si>
  <si>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</si>
  <si>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</si>
  <si>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</si>
  <si>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</si>
  <si>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</si>
  <si>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</si>
  <si>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مرابحه عام دولت127-ش.خ040623</t>
  </si>
  <si>
    <t>مرابحه عام دولت112-ش.خ 040408</t>
  </si>
  <si>
    <t>بانک خاورمیانه آفریقا</t>
  </si>
  <si>
    <t>بانک اقتصاد نوین اقدسیه</t>
  </si>
  <si>
    <t>بانک مسکن پیامبر</t>
  </si>
  <si>
    <t>بانک مسکن نیاوران</t>
  </si>
  <si>
    <t>بانک مسکن امیرکبیر</t>
  </si>
  <si>
    <t xml:space="preserve">بانک صادرات سپهبد قرنی	</t>
  </si>
  <si>
    <t>بانک تجارت کار</t>
  </si>
  <si>
    <t xml:space="preserve">بانک تجارت دیجیتال </t>
  </si>
  <si>
    <t>بانک ملت ملت مستقل</t>
  </si>
  <si>
    <t>بانک صادرات دکتر شریعتی</t>
  </si>
  <si>
    <t xml:space="preserve">بانک ملت شعبه مستقل مرکزی	</t>
  </si>
  <si>
    <t>بانک مسکن خدامی</t>
  </si>
  <si>
    <t>بانک صادرات سپهبدقرنی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</si>
  <si>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</si>
  <si>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</si>
  <si>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</si>
  <si>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</si>
  <si>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</si>
  <si>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</si>
  <si>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1404/05/01</t>
  </si>
  <si>
    <t>گروه صنعتی پاکشو</t>
  </si>
  <si>
    <t>1404/04/30</t>
  </si>
  <si>
    <t>1404/04/31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</si>
  <si>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</si>
  <si>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</si>
  <si>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</si>
  <si>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</si>
  <si>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سال1404</t>
  </si>
  <si>
    <t>اسناد خزانه-م1بودجه01-040326</t>
  </si>
  <si>
    <t>اسناد خزانه-م3بودجه01-040520</t>
  </si>
  <si>
    <t>اسنادخزانه-م7بودجه01-040714</t>
  </si>
  <si>
    <t>اسنادخزانه-م9بودجه01-040826</t>
  </si>
  <si>
    <t>اسنادخزانه-م8بودجه01-040728</t>
  </si>
  <si>
    <t>سلف شیر سولیکو کاله</t>
  </si>
  <si>
    <t>سلف میلگرد درپاد تبریز</t>
  </si>
  <si>
    <t>گواهی اعتبار مولد شهر14040730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</si>
  <si>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</si>
  <si>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</si>
  <si>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</si>
  <si>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</si>
  <si>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</si>
  <si>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</si>
  <si>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</si>
  <si>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</si>
  <si>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</si>
  <si>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</si>
  <si>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</si>
  <si>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</si>
  <si>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</si>
  <si>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</si>
  <si>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</si>
  <si>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</si>
  <si>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</si>
  <si>
    <t>1.00088744056477</t>
  </si>
  <si>
    <t>1.00071888112007</t>
  </si>
  <si>
    <t>1.00071478548673</t>
  </si>
  <si>
    <t>1.00058257842324</t>
  </si>
  <si>
    <t>جلوگیری از نوسانات بازار</t>
  </si>
  <si>
    <t>درآمد ناشی از تعهد پذیره نویسی</t>
  </si>
  <si>
    <t>اختیارف ت پاکشو-4810-04/07/09</t>
  </si>
  <si>
    <t>سرمایه‌گذاری در واحد های صندوق</t>
  </si>
  <si>
    <t>سایر درآمد ها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</si>
  <si>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</si>
  <si>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</si>
  <si>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</si>
  <si>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</si>
  <si>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</si>
  <si>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</si>
  <si>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</si>
  <si>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</si>
  <si>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</si>
  <si>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</si>
  <si>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</si>
  <si>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</si>
  <si>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</si>
  <si>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</si>
  <si>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</si>
  <si>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</si>
  <si>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</si>
  <si>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</si>
  <si>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</si>
  <si>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</si>
  <si>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صکورش505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</si>
  <si>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</si>
  <si>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</si>
  <si>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</si>
  <si>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</si>
  <si>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</si>
  <si>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</si>
  <si>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</si>
  <si>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کرمان موتور</t>
  </si>
  <si>
    <t>هساپا411</t>
  </si>
  <si>
    <t>شرکت سولیکو کاله</t>
  </si>
  <si>
    <t>عکاله51</t>
  </si>
  <si>
    <t>شرکت سرمایه گذاری صدر تامین</t>
  </si>
  <si>
    <t>هفملی 503</t>
  </si>
  <si>
    <t>فولاد مبارکه اصفهان</t>
  </si>
  <si>
    <t>ههرمز 0508</t>
  </si>
  <si>
    <t>تامین سرمایه کاردان</t>
  </si>
  <si>
    <t>سهیدرو 053</t>
  </si>
  <si>
    <t>38/2</t>
  </si>
  <si>
    <t>تامین سرمایه دماوند</t>
  </si>
  <si>
    <t>عغدیر21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</si>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</sst>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9" formatCode="#,##0.0000_-;\(#,##0.0000\)"/>
    <numFmt numFmtId="174" formatCode="_(* #,##0.00_);_(* \(#,##0.00\);_(* &quot;-&quot;??_);_(@_)"/>
  </numFmts>
  <fonts count="20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b/>
      <sz val="16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b/>
      <sz val="10"/>
      <color rgb="FF000000"/>
      <name val="IRANSans"/>
      <family val="2"/>
    </font>
    <font>
      <sz val="16"/>
      <color theme="1"/>
      <name val="B Nazanin"/>
      <charset val="178"/>
    </font>
    <font>
      <sz val="10"/>
      <color rgb="FFFF0000"/>
      <name val="IRANSans"/>
      <family val="2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u/>
      <sz val="11"/>
      <color theme="10"/>
      <name val="Calibri"/>
      <family val="2"/>
    </font>
    <font>
      <u/>
      <sz val="11"/>
      <color theme="1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174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 wrapText="1" readingOrder="2"/>
    </xf>
    <xf numFmtId="164" fontId="2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4" fillId="0" borderId="5" xfId="3" applyNumberFormat="1" applyFont="1" applyFill="1" applyBorder="1" applyAlignment="1">
      <alignment horizontal="center" vertical="center" wrapText="1" readingOrder="2"/>
    </xf>
    <xf numFmtId="164" fontId="19" fillId="0" borderId="0" xfId="4" applyNumberFormat="1" applyFont="1" applyFill="1" applyAlignment="1">
      <alignment horizontal="center"/>
    </xf>
    <xf numFmtId="164" fontId="19" fillId="0" borderId="0" xfId="4" applyNumberFormat="1" applyFont="1" applyFill="1" applyAlignment="1">
      <alignment horizontal="right" vertical="center"/>
    </xf>
    <xf numFmtId="164" fontId="13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/>
    <xf numFmtId="164" fontId="14" fillId="0" borderId="0" xfId="2" applyNumberFormat="1" applyFont="1" applyFill="1"/>
    <xf numFmtId="164" fontId="15" fillId="0" borderId="0" xfId="2" applyNumberFormat="1" applyFont="1" applyFill="1" applyAlignment="1">
      <alignment horizontal="right" vertical="center" readingOrder="2"/>
    </xf>
    <xf numFmtId="164" fontId="16" fillId="0" borderId="5" xfId="2" applyNumberFormat="1" applyFont="1" applyFill="1" applyBorder="1" applyAlignment="1">
      <alignment horizontal="center" vertical="center" wrapText="1" readingOrder="2"/>
    </xf>
    <xf numFmtId="164" fontId="14" fillId="0" borderId="6" xfId="2" applyNumberFormat="1" applyFont="1" applyFill="1" applyBorder="1" applyAlignment="1">
      <alignment horizontal="center" vertical="center" wrapText="1" readingOrder="2"/>
    </xf>
    <xf numFmtId="164" fontId="14" fillId="0" borderId="5" xfId="2" applyNumberFormat="1" applyFont="1" applyFill="1" applyBorder="1" applyAlignment="1">
      <alignment horizontal="center" vertical="center" wrapText="1" readingOrder="2"/>
    </xf>
    <xf numFmtId="164" fontId="14" fillId="0" borderId="7" xfId="2" applyNumberFormat="1" applyFont="1" applyFill="1" applyBorder="1" applyAlignment="1">
      <alignment horizontal="center" vertical="center" wrapText="1" readingOrder="2"/>
    </xf>
    <xf numFmtId="164" fontId="14" fillId="0" borderId="0" xfId="2" applyNumberFormat="1" applyFont="1" applyFill="1" applyAlignment="1">
      <alignment horizontal="center"/>
    </xf>
    <xf numFmtId="164" fontId="14" fillId="0" borderId="5" xfId="2" applyNumberFormat="1" applyFont="1" applyFill="1" applyBorder="1" applyAlignment="1">
      <alignment horizontal="center" vertical="center" readingOrder="2"/>
    </xf>
    <xf numFmtId="164" fontId="14" fillId="0" borderId="4" xfId="2" applyNumberFormat="1" applyFont="1" applyFill="1" applyBorder="1" applyAlignment="1">
      <alignment horizontal="center" vertical="center" wrapText="1" readingOrder="2"/>
    </xf>
    <xf numFmtId="164" fontId="17" fillId="0" borderId="5" xfId="2" applyNumberFormat="1" applyFont="1" applyFill="1" applyBorder="1" applyAlignment="1">
      <alignment horizontal="center" vertical="center" wrapText="1" readingOrder="2"/>
    </xf>
    <xf numFmtId="164" fontId="17" fillId="0" borderId="6" xfId="2" applyNumberFormat="1" applyFont="1" applyFill="1" applyBorder="1" applyAlignment="1">
      <alignment horizontal="center" vertical="center" wrapText="1" readingOrder="2"/>
    </xf>
    <xf numFmtId="164" fontId="17" fillId="0" borderId="7" xfId="2" applyNumberFormat="1" applyFont="1" applyFill="1" applyBorder="1" applyAlignment="1">
      <alignment horizontal="center" vertical="center" wrapText="1" readingOrder="2"/>
    </xf>
    <xf numFmtId="164" fontId="17" fillId="0" borderId="4" xfId="2" applyNumberFormat="1" applyFont="1" applyFill="1" applyBorder="1" applyAlignment="1">
      <alignment horizontal="center" vertical="center" wrapText="1" readingOrder="2"/>
    </xf>
    <xf numFmtId="3" fontId="10" fillId="0" borderId="0" xfId="0" applyNumberFormat="1" applyFont="1"/>
  </cellXfs>
  <cellStyles count="5">
    <cellStyle name="Comma 2" xfId="3" xr:uid="{DB44AA64-9A0C-4CC9-867F-736CE92AAF4B}"/>
    <cellStyle name="Hyperlink" xfId="4" builtinId="8"/>
    <cellStyle name="Normal" xfId="0" builtinId="0"/>
    <cellStyle name="Normal 2" xfId="2" xr:uid="{3E9391E7-6C49-4F91-84FB-444E95A4CF2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tabSelected="1" workbookViewId="0">
      <selection activeCell="C10" sqref="C10"/>
    </sheetView>
  </sheetViews>
  <sheetFormatPr defaultRowHeight="18.75" x14ac:dyDescent="0.25"/>
  <cols>
    <col min="1" max="1" width="38.7109375" style="4" customWidth="1"/>
    <col min="2" max="2" width="1" style="4" customWidth="1"/>
    <col min="3" max="3" width="21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19" style="4" customWidth="1"/>
    <col min="10" max="10" width="1" style="4" customWidth="1"/>
    <col min="11" max="11" width="23" style="4" customWidth="1"/>
    <col min="12" max="12" width="1" style="4" customWidth="1"/>
    <col min="13" max="13" width="19" style="4" customWidth="1"/>
    <col min="14" max="14" width="1" style="4" customWidth="1"/>
    <col min="15" max="15" width="22" style="4" customWidth="1"/>
    <col min="16" max="16" width="1" style="4" customWidth="1"/>
    <col min="17" max="17" width="21" style="4" customWidth="1"/>
    <col min="18" max="18" width="1" style="4" customWidth="1"/>
    <col min="19" max="19" width="16" style="4" customWidth="1"/>
    <col min="20" max="20" width="1" style="4" customWidth="1"/>
    <col min="21" max="21" width="24" style="4" customWidth="1"/>
    <col min="22" max="22" width="1" style="4" customWidth="1"/>
    <col min="23" max="23" width="24" style="4" customWidth="1"/>
    <col min="24" max="24" width="1" style="4" customWidth="1"/>
    <col min="25" max="25" width="32" style="4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6.25" x14ac:dyDescent="0.2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6.25" x14ac:dyDescent="0.2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6.25" x14ac:dyDescent="0.2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1" x14ac:dyDescent="0.25">
      <c r="A9" s="5" t="s">
        <v>15</v>
      </c>
      <c r="C9" s="4">
        <v>27000000</v>
      </c>
      <c r="E9" s="4">
        <v>117118349819</v>
      </c>
      <c r="G9" s="4">
        <v>142151390316</v>
      </c>
      <c r="I9" s="4">
        <v>0</v>
      </c>
      <c r="K9" s="4">
        <v>0</v>
      </c>
      <c r="M9" s="4">
        <v>-16000000</v>
      </c>
      <c r="O9" s="4">
        <v>92797269415</v>
      </c>
      <c r="Q9" s="4">
        <v>11000000</v>
      </c>
      <c r="S9" s="4">
        <v>6000</v>
      </c>
      <c r="U9" s="4">
        <v>47714883260</v>
      </c>
      <c r="W9" s="4">
        <v>65595156000</v>
      </c>
      <c r="Y9" s="15">
        <v>1.9526279509525006E-4</v>
      </c>
    </row>
    <row r="10" spans="1:25" ht="21" x14ac:dyDescent="0.25">
      <c r="A10" s="5" t="s">
        <v>16</v>
      </c>
      <c r="C10" s="4">
        <v>19342254481</v>
      </c>
      <c r="E10" s="4">
        <v>7001085160694</v>
      </c>
      <c r="G10" s="4">
        <v>8572694457578</v>
      </c>
      <c r="I10" s="4">
        <v>0</v>
      </c>
      <c r="K10" s="4">
        <v>0</v>
      </c>
      <c r="M10" s="4">
        <v>0</v>
      </c>
      <c r="O10" s="4">
        <v>0</v>
      </c>
      <c r="Q10" s="4">
        <v>19342254481</v>
      </c>
      <c r="S10" s="4">
        <v>455</v>
      </c>
      <c r="U10" s="4">
        <v>7001085160694</v>
      </c>
      <c r="W10" s="4">
        <v>8746742136866</v>
      </c>
      <c r="Y10" s="15">
        <v>2.6037186612100676E-2</v>
      </c>
    </row>
    <row r="11" spans="1:25" ht="21" x14ac:dyDescent="0.25">
      <c r="A11" s="5" t="s">
        <v>19</v>
      </c>
      <c r="C11" s="4">
        <v>8465011287</v>
      </c>
      <c r="E11" s="4">
        <v>15001943513057</v>
      </c>
      <c r="G11" s="4">
        <v>15015546924944</v>
      </c>
      <c r="I11" s="4">
        <v>0</v>
      </c>
      <c r="K11" s="4">
        <v>0</v>
      </c>
      <c r="M11" s="4">
        <v>0</v>
      </c>
      <c r="O11" s="4">
        <v>0</v>
      </c>
      <c r="Q11" s="4">
        <v>8465011287</v>
      </c>
      <c r="S11" s="4">
        <v>1817</v>
      </c>
      <c r="U11" s="4">
        <v>15001943513057</v>
      </c>
      <c r="W11" s="4">
        <v>15286578911410</v>
      </c>
      <c r="Y11" s="15">
        <v>4.5504886453597598E-2</v>
      </c>
    </row>
    <row r="12" spans="1:25" ht="21" x14ac:dyDescent="0.25">
      <c r="A12" s="5" t="s">
        <v>20</v>
      </c>
      <c r="C12" s="4">
        <v>66800000</v>
      </c>
      <c r="E12" s="4">
        <v>99638032598</v>
      </c>
      <c r="G12" s="4">
        <v>67709877456</v>
      </c>
      <c r="I12" s="4">
        <v>0</v>
      </c>
      <c r="K12" s="4">
        <v>0</v>
      </c>
      <c r="M12" s="4">
        <v>-66800000</v>
      </c>
      <c r="O12" s="4">
        <v>79471766481</v>
      </c>
      <c r="Q12" s="4">
        <v>0</v>
      </c>
      <c r="S12" s="4">
        <v>0</v>
      </c>
      <c r="U12" s="4">
        <v>0</v>
      </c>
      <c r="W12" s="4">
        <v>0</v>
      </c>
      <c r="Y12" s="15">
        <v>0</v>
      </c>
    </row>
    <row r="13" spans="1:25" ht="21.75" thickBot="1" x14ac:dyDescent="0.3">
      <c r="A13" s="5" t="s">
        <v>21</v>
      </c>
      <c r="C13" s="4">
        <v>494909488</v>
      </c>
      <c r="E13" s="4">
        <v>2500600120140</v>
      </c>
      <c r="G13" s="4">
        <v>3059085095666</v>
      </c>
      <c r="I13" s="4">
        <v>0</v>
      </c>
      <c r="K13" s="4">
        <v>0</v>
      </c>
      <c r="M13" s="4">
        <v>0</v>
      </c>
      <c r="O13" s="4">
        <v>0</v>
      </c>
      <c r="Q13" s="4">
        <v>494909488</v>
      </c>
      <c r="S13" s="4">
        <v>6356</v>
      </c>
      <c r="U13" s="4">
        <v>2500600120140</v>
      </c>
      <c r="W13" s="4">
        <v>3126349321103</v>
      </c>
      <c r="Y13" s="15">
        <v>9.3064754184395745E-3</v>
      </c>
    </row>
    <row r="14" spans="1:25" s="5" customFormat="1" ht="21.75" thickBot="1" x14ac:dyDescent="0.3">
      <c r="A14" s="5" t="s">
        <v>24</v>
      </c>
      <c r="C14" s="5" t="s">
        <v>24</v>
      </c>
      <c r="E14" s="6">
        <f>SUM(E9:E13)</f>
        <v>24720385176308</v>
      </c>
      <c r="G14" s="6">
        <f>SUM(G9:G13)</f>
        <v>26857187745960</v>
      </c>
      <c r="I14" s="5" t="s">
        <v>24</v>
      </c>
      <c r="K14" s="6">
        <f>SUM(K9:K13)</f>
        <v>0</v>
      </c>
      <c r="M14" s="5" t="s">
        <v>24</v>
      </c>
      <c r="O14" s="6">
        <f>SUM(O9:O13)</f>
        <v>172269035896</v>
      </c>
      <c r="Q14" s="5" t="s">
        <v>24</v>
      </c>
      <c r="S14" s="5" t="s">
        <v>24</v>
      </c>
      <c r="U14" s="6">
        <f>SUM(U9:U13)</f>
        <v>24551343677151</v>
      </c>
      <c r="W14" s="6">
        <f>SUM(W9:W13)</f>
        <v>27225265525379</v>
      </c>
      <c r="Y14" s="8">
        <f>SUM(Y9:Y13)</f>
        <v>8.1043811279233102E-2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8EA3-3F12-4DC7-8379-B00815B3B53E}">
  <dimension ref="A2:U12"/>
  <sheetViews>
    <sheetView rightToLeft="1" topLeftCell="B1" workbookViewId="0">
      <selection activeCell="S18" sqref="S18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3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  <c r="R3" s="1" t="s">
        <v>146</v>
      </c>
      <c r="S3" s="1" t="s">
        <v>146</v>
      </c>
      <c r="T3" s="1" t="s">
        <v>146</v>
      </c>
      <c r="U3" s="1" t="s">
        <v>146</v>
      </c>
    </row>
    <row r="4" spans="1:21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7" thickBot="1" x14ac:dyDescent="0.3">
      <c r="A6" s="2" t="s">
        <v>3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J6" s="2" t="s">
        <v>148</v>
      </c>
      <c r="K6" s="2" t="s">
        <v>148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  <c r="R6" s="2" t="s">
        <v>149</v>
      </c>
      <c r="S6" s="2" t="s">
        <v>149</v>
      </c>
      <c r="T6" s="2" t="s">
        <v>149</v>
      </c>
      <c r="U6" s="2" t="s">
        <v>149</v>
      </c>
    </row>
    <row r="7" spans="1:21" ht="27" thickBot="1" x14ac:dyDescent="0.3">
      <c r="A7" s="2" t="s">
        <v>3</v>
      </c>
      <c r="C7" s="3" t="s">
        <v>193</v>
      </c>
      <c r="E7" s="3" t="s">
        <v>194</v>
      </c>
      <c r="G7" s="3" t="s">
        <v>195</v>
      </c>
      <c r="I7" s="3" t="s">
        <v>124</v>
      </c>
      <c r="K7" s="3" t="s">
        <v>196</v>
      </c>
      <c r="M7" s="3" t="s">
        <v>193</v>
      </c>
      <c r="O7" s="3" t="s">
        <v>194</v>
      </c>
      <c r="Q7" s="3" t="s">
        <v>195</v>
      </c>
      <c r="S7" s="3" t="s">
        <v>124</v>
      </c>
      <c r="U7" s="3" t="s">
        <v>196</v>
      </c>
    </row>
    <row r="8" spans="1:21" ht="21" x14ac:dyDescent="0.25">
      <c r="A8" s="5" t="s">
        <v>17</v>
      </c>
      <c r="C8" s="4">
        <v>0</v>
      </c>
      <c r="E8" s="4">
        <v>0</v>
      </c>
      <c r="G8" s="4">
        <v>5412255629</v>
      </c>
      <c r="I8" s="4">
        <f>+G8+E8+C8</f>
        <v>5412255629</v>
      </c>
      <c r="K8" s="15">
        <f>+I8/$I$12</f>
        <v>3.8815600377928881E-2</v>
      </c>
      <c r="M8" s="4">
        <v>0</v>
      </c>
      <c r="O8" s="4">
        <v>0</v>
      </c>
      <c r="Q8" s="4">
        <v>5412255629</v>
      </c>
      <c r="S8" s="4">
        <v>5412255629</v>
      </c>
      <c r="U8" s="15">
        <f>S8/$S$12</f>
        <v>9.3579841697715663E-3</v>
      </c>
    </row>
    <row r="9" spans="1:21" ht="21" x14ac:dyDescent="0.25">
      <c r="A9" s="5" t="s">
        <v>23</v>
      </c>
      <c r="C9" s="4">
        <v>0</v>
      </c>
      <c r="E9" s="4">
        <v>38054295896</v>
      </c>
      <c r="G9" s="4">
        <v>0</v>
      </c>
      <c r="I9" s="4">
        <f t="shared" ref="I9:I11" si="0">+G9+E9+C9</f>
        <v>38054295896</v>
      </c>
      <c r="K9" s="15">
        <f t="shared" ref="K9:K11" si="1">+I9/$I$12</f>
        <v>0.27291769705924118</v>
      </c>
      <c r="M9" s="4">
        <v>0</v>
      </c>
      <c r="O9" s="4">
        <v>13284870902</v>
      </c>
      <c r="Q9" s="4">
        <v>70175661957</v>
      </c>
      <c r="S9" s="4">
        <v>83460532859</v>
      </c>
      <c r="U9" s="15">
        <f t="shared" ref="U9:U11" si="2">S9/$S$12</f>
        <v>0.14430625580771539</v>
      </c>
    </row>
    <row r="10" spans="1:21" ht="21" x14ac:dyDescent="0.25">
      <c r="A10" s="5" t="s">
        <v>22</v>
      </c>
      <c r="C10" s="4">
        <v>0</v>
      </c>
      <c r="E10" s="4">
        <v>23031568131</v>
      </c>
      <c r="G10" s="4">
        <v>0</v>
      </c>
      <c r="I10" s="4">
        <f t="shared" si="0"/>
        <v>23031568131</v>
      </c>
      <c r="K10" s="15">
        <f t="shared" si="1"/>
        <v>0.1651777384386251</v>
      </c>
      <c r="M10" s="4">
        <v>0</v>
      </c>
      <c r="O10" s="4">
        <v>6635192551</v>
      </c>
      <c r="Q10" s="4">
        <v>183562150980</v>
      </c>
      <c r="S10" s="4">
        <v>190197343531</v>
      </c>
      <c r="U10" s="15">
        <f t="shared" si="2"/>
        <v>0.3288580310875967</v>
      </c>
    </row>
    <row r="11" spans="1:21" ht="21.75" thickBot="1" x14ac:dyDescent="0.3">
      <c r="A11" s="5" t="s">
        <v>18</v>
      </c>
      <c r="C11" s="4">
        <v>0</v>
      </c>
      <c r="E11" s="4">
        <v>72936941925</v>
      </c>
      <c r="G11" s="4">
        <v>0</v>
      </c>
      <c r="I11" s="4">
        <f t="shared" si="0"/>
        <v>72936941925</v>
      </c>
      <c r="K11" s="15">
        <f t="shared" si="1"/>
        <v>0.5230889641242048</v>
      </c>
      <c r="M11" s="4">
        <v>0</v>
      </c>
      <c r="O11" s="4">
        <v>299286865686</v>
      </c>
      <c r="Q11" s="4">
        <v>0</v>
      </c>
      <c r="S11" s="4">
        <v>299286865686</v>
      </c>
      <c r="U11" s="15">
        <f t="shared" si="2"/>
        <v>0.51747772893491628</v>
      </c>
    </row>
    <row r="12" spans="1:21" s="5" customFormat="1" ht="21.75" thickBot="1" x14ac:dyDescent="0.3">
      <c r="A12" s="5" t="s">
        <v>24</v>
      </c>
      <c r="C12" s="6">
        <f>SUM(C8:C11)</f>
        <v>0</v>
      </c>
      <c r="E12" s="6">
        <f>SUM(E8:E11)</f>
        <v>134022805952</v>
      </c>
      <c r="G12" s="6">
        <f>SUM(G8:G11)</f>
        <v>5412255629</v>
      </c>
      <c r="I12" s="6">
        <f>SUM(I8:I11)</f>
        <v>139435061581</v>
      </c>
      <c r="K12" s="8">
        <f>SUM(K8:K11)</f>
        <v>1</v>
      </c>
      <c r="M12" s="6">
        <f>SUM(M8:M11)</f>
        <v>0</v>
      </c>
      <c r="O12" s="6">
        <f>SUM(O8:O11)</f>
        <v>319206929139</v>
      </c>
      <c r="Q12" s="6">
        <f>SUM(Q8:Q11)</f>
        <v>259150068566</v>
      </c>
      <c r="S12" s="6">
        <f>SUM(S8:S11)</f>
        <v>578356997705</v>
      </c>
      <c r="U12" s="8">
        <f>SUM(U8:U11)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3"/>
  <sheetViews>
    <sheetView rightToLeft="1" workbookViewId="0">
      <selection activeCell="A73" sqref="A73:XFD73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2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24" style="4" customWidth="1"/>
    <col min="10" max="10" width="1" style="4" customWidth="1"/>
    <col min="11" max="11" width="23" style="4" customWidth="1"/>
    <col min="12" max="12" width="1" style="4" customWidth="1"/>
    <col min="13" max="13" width="24" style="4" customWidth="1"/>
    <col min="14" max="14" width="1" style="4" customWidth="1"/>
    <col min="15" max="15" width="24" style="4" customWidth="1"/>
    <col min="16" max="16" width="1" style="4" customWidth="1"/>
    <col min="17" max="17" width="24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</row>
    <row r="4" spans="1:1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6.25" x14ac:dyDescent="0.25">
      <c r="A6" s="2" t="s">
        <v>150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K6" s="2" t="s">
        <v>149</v>
      </c>
      <c r="L6" s="2" t="s">
        <v>149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</row>
    <row r="7" spans="1:17" ht="26.25" x14ac:dyDescent="0.25">
      <c r="A7" s="2" t="s">
        <v>150</v>
      </c>
      <c r="C7" s="2" t="s">
        <v>197</v>
      </c>
      <c r="E7" s="2" t="s">
        <v>194</v>
      </c>
      <c r="G7" s="2" t="s">
        <v>195</v>
      </c>
      <c r="I7" s="2" t="s">
        <v>198</v>
      </c>
      <c r="K7" s="2" t="s">
        <v>197</v>
      </c>
      <c r="M7" s="2" t="s">
        <v>194</v>
      </c>
      <c r="O7" s="2" t="s">
        <v>195</v>
      </c>
      <c r="Q7" s="2" t="s">
        <v>198</v>
      </c>
    </row>
    <row r="8" spans="1:17" ht="21" x14ac:dyDescent="0.25">
      <c r="A8" s="5" t="s">
        <v>56</v>
      </c>
      <c r="C8" s="4">
        <v>0</v>
      </c>
      <c r="E8" s="4">
        <v>0</v>
      </c>
      <c r="G8" s="4">
        <v>68603103834</v>
      </c>
      <c r="I8" s="4">
        <v>68603103834</v>
      </c>
      <c r="K8" s="4">
        <v>0</v>
      </c>
      <c r="M8" s="4">
        <v>0</v>
      </c>
      <c r="O8" s="4">
        <v>274461872935</v>
      </c>
      <c r="Q8" s="4">
        <v>274461872935</v>
      </c>
    </row>
    <row r="9" spans="1:17" ht="21" x14ac:dyDescent="0.25">
      <c r="A9" s="5" t="s">
        <v>51</v>
      </c>
      <c r="C9" s="4">
        <v>0</v>
      </c>
      <c r="E9" s="4">
        <v>0</v>
      </c>
      <c r="G9" s="4">
        <v>44264467895</v>
      </c>
      <c r="I9" s="4">
        <v>44264467895</v>
      </c>
      <c r="K9" s="4">
        <v>0</v>
      </c>
      <c r="M9" s="4">
        <v>0</v>
      </c>
      <c r="O9" s="4">
        <v>44264467895</v>
      </c>
      <c r="Q9" s="4">
        <v>44264467895</v>
      </c>
    </row>
    <row r="10" spans="1:17" ht="21" x14ac:dyDescent="0.25">
      <c r="A10" s="5" t="s">
        <v>66</v>
      </c>
      <c r="C10" s="4">
        <v>0</v>
      </c>
      <c r="E10" s="4">
        <v>0</v>
      </c>
      <c r="G10" s="4">
        <v>485908208236</v>
      </c>
      <c r="I10" s="4">
        <v>485908208236</v>
      </c>
      <c r="K10" s="4">
        <v>0</v>
      </c>
      <c r="M10" s="4">
        <v>0</v>
      </c>
      <c r="O10" s="4">
        <v>485908208236</v>
      </c>
      <c r="Q10" s="4">
        <v>485908208236</v>
      </c>
    </row>
    <row r="11" spans="1:17" ht="21" x14ac:dyDescent="0.25">
      <c r="A11" s="5" t="s">
        <v>83</v>
      </c>
      <c r="C11" s="4">
        <v>148131535161</v>
      </c>
      <c r="E11" s="4">
        <v>0</v>
      </c>
      <c r="G11" s="4">
        <v>-3508526381105</v>
      </c>
      <c r="I11" s="4">
        <v>-3360394845944</v>
      </c>
      <c r="K11" s="4">
        <v>472328204287</v>
      </c>
      <c r="M11" s="4">
        <v>0</v>
      </c>
      <c r="O11" s="4">
        <v>-4317211641169</v>
      </c>
      <c r="Q11" s="4">
        <v>-3844883436882</v>
      </c>
    </row>
    <row r="12" spans="1:17" ht="21" x14ac:dyDescent="0.25">
      <c r="A12" s="5" t="s">
        <v>84</v>
      </c>
      <c r="C12" s="4">
        <v>49292739940</v>
      </c>
      <c r="E12" s="4">
        <v>0</v>
      </c>
      <c r="G12" s="4">
        <v>-1188701326896</v>
      </c>
      <c r="I12" s="4">
        <v>-1139408586956</v>
      </c>
      <c r="K12" s="4">
        <v>104151617471</v>
      </c>
      <c r="M12" s="4">
        <v>0</v>
      </c>
      <c r="O12" s="4">
        <v>-1211583195824</v>
      </c>
      <c r="Q12" s="4">
        <v>-1107431578353</v>
      </c>
    </row>
    <row r="13" spans="1:17" ht="21" x14ac:dyDescent="0.25">
      <c r="A13" s="5" t="s">
        <v>154</v>
      </c>
      <c r="C13" s="4">
        <v>0</v>
      </c>
      <c r="E13" s="4">
        <v>0</v>
      </c>
      <c r="G13" s="4">
        <v>0</v>
      </c>
      <c r="I13" s="4">
        <v>0</v>
      </c>
      <c r="K13" s="4">
        <v>11674737558</v>
      </c>
      <c r="M13" s="4">
        <v>0</v>
      </c>
      <c r="O13" s="4">
        <v>4359498659</v>
      </c>
      <c r="Q13" s="4">
        <v>16034236217</v>
      </c>
    </row>
    <row r="14" spans="1:17" ht="21" x14ac:dyDescent="0.25">
      <c r="A14" s="5" t="s">
        <v>185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1649797124</v>
      </c>
      <c r="Q14" s="4">
        <v>1649797124</v>
      </c>
    </row>
    <row r="15" spans="1:17" ht="21" x14ac:dyDescent="0.25">
      <c r="A15" s="5" t="s">
        <v>156</v>
      </c>
      <c r="C15" s="4">
        <v>0</v>
      </c>
      <c r="E15" s="4">
        <v>0</v>
      </c>
      <c r="G15" s="4">
        <v>0</v>
      </c>
      <c r="I15" s="4">
        <v>0</v>
      </c>
      <c r="K15" s="4">
        <v>1465995850</v>
      </c>
      <c r="M15" s="4">
        <v>0</v>
      </c>
      <c r="O15" s="4">
        <v>3523096921</v>
      </c>
      <c r="Q15" s="4">
        <v>4989092771</v>
      </c>
    </row>
    <row r="16" spans="1:17" ht="21" x14ac:dyDescent="0.25">
      <c r="A16" s="5" t="s">
        <v>186</v>
      </c>
      <c r="C16" s="4">
        <v>0</v>
      </c>
      <c r="E16" s="4">
        <v>0</v>
      </c>
      <c r="G16" s="4">
        <v>0</v>
      </c>
      <c r="I16" s="4">
        <v>0</v>
      </c>
      <c r="K16" s="4">
        <v>0</v>
      </c>
      <c r="M16" s="4">
        <v>0</v>
      </c>
      <c r="O16" s="4">
        <v>7886640803</v>
      </c>
      <c r="Q16" s="4">
        <v>7886640803</v>
      </c>
    </row>
    <row r="17" spans="1:17" ht="21" x14ac:dyDescent="0.25">
      <c r="A17" s="5" t="s">
        <v>155</v>
      </c>
      <c r="C17" s="4">
        <v>0</v>
      </c>
      <c r="E17" s="4">
        <v>0</v>
      </c>
      <c r="G17" s="4">
        <v>0</v>
      </c>
      <c r="I17" s="4">
        <v>0</v>
      </c>
      <c r="K17" s="4">
        <v>388579325214</v>
      </c>
      <c r="M17" s="4">
        <v>0</v>
      </c>
      <c r="O17" s="4">
        <v>546633042660</v>
      </c>
      <c r="Q17" s="4">
        <v>935212367874</v>
      </c>
    </row>
    <row r="18" spans="1:17" ht="21" x14ac:dyDescent="0.25">
      <c r="A18" s="5" t="s">
        <v>187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147239838588</v>
      </c>
      <c r="Q18" s="4">
        <v>147239838588</v>
      </c>
    </row>
    <row r="19" spans="1:17" ht="21" x14ac:dyDescent="0.25">
      <c r="A19" s="5" t="s">
        <v>188</v>
      </c>
      <c r="C19" s="4">
        <v>0</v>
      </c>
      <c r="E19" s="4">
        <v>0</v>
      </c>
      <c r="G19" s="4">
        <v>0</v>
      </c>
      <c r="I19" s="4">
        <v>0</v>
      </c>
      <c r="K19" s="4">
        <v>0</v>
      </c>
      <c r="M19" s="4">
        <v>0</v>
      </c>
      <c r="O19" s="4">
        <v>10189942144</v>
      </c>
      <c r="Q19" s="4">
        <v>10189942144</v>
      </c>
    </row>
    <row r="20" spans="1:17" ht="21" x14ac:dyDescent="0.25">
      <c r="A20" s="5" t="s">
        <v>189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678898140</v>
      </c>
      <c r="Q20" s="4">
        <v>678898140</v>
      </c>
    </row>
    <row r="21" spans="1:17" ht="21" x14ac:dyDescent="0.25">
      <c r="A21" s="5" t="s">
        <v>190</v>
      </c>
      <c r="C21" s="4">
        <v>0</v>
      </c>
      <c r="E21" s="4">
        <v>0</v>
      </c>
      <c r="G21" s="4">
        <v>0</v>
      </c>
      <c r="I21" s="4">
        <v>0</v>
      </c>
      <c r="K21" s="4">
        <v>0</v>
      </c>
      <c r="M21" s="4">
        <v>0</v>
      </c>
      <c r="O21" s="4">
        <v>664481447</v>
      </c>
      <c r="Q21" s="4">
        <v>664481447</v>
      </c>
    </row>
    <row r="22" spans="1:17" ht="21" x14ac:dyDescent="0.25">
      <c r="A22" s="5" t="s">
        <v>191</v>
      </c>
      <c r="C22" s="4">
        <v>0</v>
      </c>
      <c r="E22" s="4">
        <v>0</v>
      </c>
      <c r="G22" s="4">
        <v>0</v>
      </c>
      <c r="I22" s="4">
        <v>0</v>
      </c>
      <c r="K22" s="4">
        <v>0</v>
      </c>
      <c r="M22" s="4">
        <v>0</v>
      </c>
      <c r="O22" s="4">
        <v>29225287770</v>
      </c>
      <c r="Q22" s="4">
        <v>29225287770</v>
      </c>
    </row>
    <row r="23" spans="1:17" ht="21" x14ac:dyDescent="0.25">
      <c r="A23" s="5" t="s">
        <v>80</v>
      </c>
      <c r="C23" s="4">
        <v>284011877141</v>
      </c>
      <c r="E23" s="4">
        <v>464402620794</v>
      </c>
      <c r="G23" s="4">
        <v>0</v>
      </c>
      <c r="I23" s="4">
        <v>748414497935</v>
      </c>
      <c r="K23" s="4">
        <v>2041103733855</v>
      </c>
      <c r="M23" s="4">
        <v>131482534974</v>
      </c>
      <c r="O23" s="4">
        <v>-240741642</v>
      </c>
      <c r="Q23" s="4">
        <v>2172345527187</v>
      </c>
    </row>
    <row r="24" spans="1:17" ht="21" x14ac:dyDescent="0.25">
      <c r="A24" s="5" t="s">
        <v>192</v>
      </c>
      <c r="C24" s="4">
        <v>0</v>
      </c>
      <c r="E24" s="4">
        <v>0</v>
      </c>
      <c r="G24" s="4">
        <v>0</v>
      </c>
      <c r="I24" s="4">
        <v>0</v>
      </c>
      <c r="K24" s="4">
        <v>0</v>
      </c>
      <c r="M24" s="4">
        <v>0</v>
      </c>
      <c r="O24" s="4">
        <v>185734840610</v>
      </c>
      <c r="Q24" s="4">
        <v>185734840610</v>
      </c>
    </row>
    <row r="25" spans="1:17" ht="21" x14ac:dyDescent="0.25">
      <c r="A25" s="5" t="s">
        <v>61</v>
      </c>
      <c r="C25" s="4">
        <v>44247207334</v>
      </c>
      <c r="E25" s="4">
        <v>0</v>
      </c>
      <c r="G25" s="4">
        <v>0</v>
      </c>
      <c r="I25" s="4">
        <v>44247207334</v>
      </c>
      <c r="K25" s="4">
        <v>310278060271</v>
      </c>
      <c r="M25" s="4">
        <v>-546712500</v>
      </c>
      <c r="O25" s="4">
        <v>-762500</v>
      </c>
      <c r="Q25" s="4">
        <v>309730585271</v>
      </c>
    </row>
    <row r="26" spans="1:17" ht="21" x14ac:dyDescent="0.25">
      <c r="A26" s="5" t="s">
        <v>47</v>
      </c>
      <c r="C26" s="4">
        <v>1497789647</v>
      </c>
      <c r="E26" s="4">
        <v>797617503</v>
      </c>
      <c r="G26" s="4">
        <v>0</v>
      </c>
      <c r="I26" s="4">
        <v>2295407150</v>
      </c>
      <c r="K26" s="4">
        <v>10548623595</v>
      </c>
      <c r="M26" s="4">
        <v>5622276886</v>
      </c>
      <c r="O26" s="4">
        <v>0</v>
      </c>
      <c r="Q26" s="4">
        <v>16170900481</v>
      </c>
    </row>
    <row r="27" spans="1:17" ht="21" x14ac:dyDescent="0.25">
      <c r="A27" s="5" t="s">
        <v>90</v>
      </c>
      <c r="C27" s="4">
        <v>125083554586</v>
      </c>
      <c r="E27" s="4">
        <v>-1932546330607</v>
      </c>
      <c r="G27" s="4">
        <v>0</v>
      </c>
      <c r="I27" s="4">
        <v>-1807462776021</v>
      </c>
      <c r="K27" s="4">
        <v>125083554586</v>
      </c>
      <c r="M27" s="4">
        <v>-1932546330607</v>
      </c>
      <c r="O27" s="4">
        <v>0</v>
      </c>
      <c r="Q27" s="4">
        <v>-1807462776021</v>
      </c>
    </row>
    <row r="28" spans="1:17" ht="21" x14ac:dyDescent="0.25">
      <c r="A28" s="5" t="s">
        <v>91</v>
      </c>
      <c r="C28" s="4">
        <v>12948516704</v>
      </c>
      <c r="E28" s="4">
        <v>-123919396273</v>
      </c>
      <c r="G28" s="4">
        <v>0</v>
      </c>
      <c r="I28" s="4">
        <v>-110970879569</v>
      </c>
      <c r="K28" s="4">
        <v>12948516704</v>
      </c>
      <c r="M28" s="4">
        <v>-123919396273</v>
      </c>
      <c r="O28" s="4">
        <v>0</v>
      </c>
      <c r="Q28" s="4">
        <v>-110970879569</v>
      </c>
    </row>
    <row r="29" spans="1:17" ht="21" x14ac:dyDescent="0.25">
      <c r="A29" s="5" t="s">
        <v>85</v>
      </c>
      <c r="C29" s="4">
        <v>84404940086</v>
      </c>
      <c r="E29" s="4">
        <v>-8327779866</v>
      </c>
      <c r="G29" s="4">
        <v>0</v>
      </c>
      <c r="I29" s="4">
        <v>76077160220</v>
      </c>
      <c r="K29" s="4">
        <v>92648242243</v>
      </c>
      <c r="M29" s="4">
        <v>-597027845718</v>
      </c>
      <c r="O29" s="4">
        <v>0</v>
      </c>
      <c r="Q29" s="4">
        <v>-504379603475</v>
      </c>
    </row>
    <row r="30" spans="1:17" ht="21" x14ac:dyDescent="0.25">
      <c r="A30" s="5" t="s">
        <v>92</v>
      </c>
      <c r="C30" s="4">
        <v>282786885240</v>
      </c>
      <c r="E30" s="4">
        <v>0</v>
      </c>
      <c r="G30" s="4">
        <v>0</v>
      </c>
      <c r="I30" s="4">
        <v>282786885240</v>
      </c>
      <c r="K30" s="4">
        <v>895646754976</v>
      </c>
      <c r="M30" s="4">
        <v>0</v>
      </c>
      <c r="O30" s="4">
        <v>0</v>
      </c>
      <c r="Q30" s="4">
        <v>895646754976</v>
      </c>
    </row>
    <row r="31" spans="1:17" ht="21" x14ac:dyDescent="0.25">
      <c r="A31" s="5" t="s">
        <v>82</v>
      </c>
      <c r="C31" s="4">
        <v>163102370643</v>
      </c>
      <c r="E31" s="4">
        <v>160186726057</v>
      </c>
      <c r="G31" s="4">
        <v>0</v>
      </c>
      <c r="I31" s="4">
        <v>323289096700</v>
      </c>
      <c r="K31" s="4">
        <v>499649185066</v>
      </c>
      <c r="M31" s="4">
        <v>-744024881131</v>
      </c>
      <c r="O31" s="4">
        <v>0</v>
      </c>
      <c r="Q31" s="4">
        <v>-244375696065</v>
      </c>
    </row>
    <row r="32" spans="1:17" ht="21" x14ac:dyDescent="0.25">
      <c r="A32" s="5" t="s">
        <v>81</v>
      </c>
      <c r="C32" s="4">
        <v>5166926839</v>
      </c>
      <c r="E32" s="4">
        <v>6957651357</v>
      </c>
      <c r="G32" s="4">
        <v>0</v>
      </c>
      <c r="I32" s="4">
        <v>12124578196</v>
      </c>
      <c r="K32" s="4">
        <v>16935386324</v>
      </c>
      <c r="M32" s="4">
        <v>-27905767246</v>
      </c>
      <c r="O32" s="4">
        <v>0</v>
      </c>
      <c r="Q32" s="4">
        <v>-10970380922</v>
      </c>
    </row>
    <row r="33" spans="1:17" ht="21" x14ac:dyDescent="0.25">
      <c r="A33" s="5" t="s">
        <v>93</v>
      </c>
      <c r="C33" s="4">
        <v>94262295060</v>
      </c>
      <c r="E33" s="4">
        <v>0</v>
      </c>
      <c r="G33" s="4">
        <v>0</v>
      </c>
      <c r="I33" s="4">
        <v>94262295060</v>
      </c>
      <c r="K33" s="4">
        <v>396220151125</v>
      </c>
      <c r="M33" s="4">
        <v>0</v>
      </c>
      <c r="O33" s="4">
        <v>0</v>
      </c>
      <c r="Q33" s="4">
        <v>396220151125</v>
      </c>
    </row>
    <row r="34" spans="1:17" ht="21" x14ac:dyDescent="0.25">
      <c r="A34" s="5" t="s">
        <v>69</v>
      </c>
      <c r="C34" s="4">
        <v>44902065365</v>
      </c>
      <c r="E34" s="4">
        <v>0</v>
      </c>
      <c r="G34" s="4">
        <v>0</v>
      </c>
      <c r="I34" s="4">
        <v>44902065365</v>
      </c>
      <c r="K34" s="4">
        <v>305684677234</v>
      </c>
      <c r="M34" s="4">
        <v>-549000000</v>
      </c>
      <c r="O34" s="4">
        <v>0</v>
      </c>
      <c r="Q34" s="4">
        <v>305135677234</v>
      </c>
    </row>
    <row r="35" spans="1:17" ht="21" x14ac:dyDescent="0.25">
      <c r="A35" s="5" t="s">
        <v>86</v>
      </c>
      <c r="C35" s="4">
        <v>38685660530</v>
      </c>
      <c r="E35" s="4">
        <v>0</v>
      </c>
      <c r="G35" s="4">
        <v>0</v>
      </c>
      <c r="I35" s="4">
        <v>38685660530</v>
      </c>
      <c r="K35" s="4">
        <v>269370070247</v>
      </c>
      <c r="M35" s="4">
        <v>-304237500</v>
      </c>
      <c r="O35" s="4">
        <v>0</v>
      </c>
      <c r="Q35" s="4">
        <v>269065832747</v>
      </c>
    </row>
    <row r="36" spans="1:17" ht="21" x14ac:dyDescent="0.25">
      <c r="A36" s="5" t="s">
        <v>78</v>
      </c>
      <c r="C36" s="4">
        <v>114249559977</v>
      </c>
      <c r="E36" s="4">
        <v>-223027387411</v>
      </c>
      <c r="G36" s="4">
        <v>0</v>
      </c>
      <c r="I36" s="4">
        <v>-108777827434</v>
      </c>
      <c r="K36" s="4">
        <v>814019779708</v>
      </c>
      <c r="M36" s="4">
        <v>441363769100</v>
      </c>
      <c r="O36" s="4">
        <v>0</v>
      </c>
      <c r="Q36" s="4">
        <v>1255383548808</v>
      </c>
    </row>
    <row r="37" spans="1:17" ht="21" x14ac:dyDescent="0.25">
      <c r="A37" s="5" t="s">
        <v>79</v>
      </c>
      <c r="C37" s="4">
        <v>28332886585</v>
      </c>
      <c r="E37" s="4">
        <v>-1207223783</v>
      </c>
      <c r="G37" s="4">
        <v>0</v>
      </c>
      <c r="I37" s="4">
        <v>27125662802</v>
      </c>
      <c r="K37" s="4">
        <v>201869800144</v>
      </c>
      <c r="M37" s="4">
        <v>-40615123274</v>
      </c>
      <c r="O37" s="4">
        <v>0</v>
      </c>
      <c r="Q37" s="4">
        <v>161254676870</v>
      </c>
    </row>
    <row r="38" spans="1:17" ht="21" x14ac:dyDescent="0.25">
      <c r="A38" s="5" t="s">
        <v>77</v>
      </c>
      <c r="C38" s="4">
        <v>149918516576</v>
      </c>
      <c r="E38" s="4">
        <v>158028683608</v>
      </c>
      <c r="G38" s="4">
        <v>0</v>
      </c>
      <c r="I38" s="4">
        <v>307947200184</v>
      </c>
      <c r="K38" s="4">
        <v>1051381040586</v>
      </c>
      <c r="M38" s="4">
        <v>409868363916</v>
      </c>
      <c r="O38" s="4">
        <v>0</v>
      </c>
      <c r="Q38" s="4">
        <v>1461249404502</v>
      </c>
    </row>
    <row r="39" spans="1:17" ht="21" x14ac:dyDescent="0.25">
      <c r="A39" s="5" t="s">
        <v>76</v>
      </c>
      <c r="C39" s="4">
        <v>43177622974</v>
      </c>
      <c r="E39" s="4">
        <v>20923411050</v>
      </c>
      <c r="G39" s="4">
        <v>0</v>
      </c>
      <c r="I39" s="4">
        <v>64101034024</v>
      </c>
      <c r="K39" s="4">
        <v>285868540224</v>
      </c>
      <c r="M39" s="4">
        <v>35225322363</v>
      </c>
      <c r="O39" s="4">
        <v>0</v>
      </c>
      <c r="Q39" s="4">
        <v>321093862587</v>
      </c>
    </row>
    <row r="40" spans="1:17" ht="21" x14ac:dyDescent="0.25">
      <c r="A40" s="5" t="s">
        <v>88</v>
      </c>
      <c r="C40" s="4">
        <v>17222598246</v>
      </c>
      <c r="E40" s="4">
        <v>0</v>
      </c>
      <c r="G40" s="4">
        <v>0</v>
      </c>
      <c r="I40" s="4">
        <v>17222598246</v>
      </c>
      <c r="K40" s="4">
        <v>119770042301</v>
      </c>
      <c r="M40" s="4">
        <v>-151737500</v>
      </c>
      <c r="O40" s="4">
        <v>0</v>
      </c>
      <c r="Q40" s="4">
        <v>119618304801</v>
      </c>
    </row>
    <row r="41" spans="1:17" ht="21" x14ac:dyDescent="0.25">
      <c r="A41" s="5" t="s">
        <v>68</v>
      </c>
      <c r="C41" s="4">
        <v>47689676894</v>
      </c>
      <c r="E41" s="4">
        <v>0</v>
      </c>
      <c r="G41" s="4">
        <v>0</v>
      </c>
      <c r="I41" s="4">
        <v>47689676894</v>
      </c>
      <c r="K41" s="4">
        <v>336186760698</v>
      </c>
      <c r="M41" s="4">
        <v>-380487500</v>
      </c>
      <c r="O41" s="4">
        <v>0</v>
      </c>
      <c r="Q41" s="4">
        <v>335806273198</v>
      </c>
    </row>
    <row r="42" spans="1:17" ht="21" x14ac:dyDescent="0.25">
      <c r="A42" s="5" t="s">
        <v>60</v>
      </c>
      <c r="C42" s="4">
        <v>19294936125</v>
      </c>
      <c r="E42" s="4">
        <v>0</v>
      </c>
      <c r="G42" s="4">
        <v>0</v>
      </c>
      <c r="I42" s="4">
        <v>19294936125</v>
      </c>
      <c r="K42" s="4">
        <v>135026917010</v>
      </c>
      <c r="M42" s="4">
        <v>33047968272</v>
      </c>
      <c r="O42" s="4">
        <v>0</v>
      </c>
      <c r="Q42" s="4">
        <v>168074885282</v>
      </c>
    </row>
    <row r="43" spans="1:17" ht="21" x14ac:dyDescent="0.25">
      <c r="A43" s="5" t="s">
        <v>74</v>
      </c>
      <c r="C43" s="4">
        <v>79339025114</v>
      </c>
      <c r="E43" s="4">
        <v>121508498572</v>
      </c>
      <c r="G43" s="4">
        <v>0</v>
      </c>
      <c r="I43" s="4">
        <v>200847523686</v>
      </c>
      <c r="K43" s="4">
        <v>560406328002</v>
      </c>
      <c r="M43" s="4">
        <v>345751108824</v>
      </c>
      <c r="O43" s="4">
        <v>0</v>
      </c>
      <c r="Q43" s="4">
        <v>906157436826</v>
      </c>
    </row>
    <row r="44" spans="1:17" ht="21" x14ac:dyDescent="0.25">
      <c r="A44" s="5" t="s">
        <v>75</v>
      </c>
      <c r="C44" s="4">
        <v>55878972603</v>
      </c>
      <c r="E44" s="4">
        <v>-49314716677</v>
      </c>
      <c r="G44" s="4">
        <v>0</v>
      </c>
      <c r="I44" s="4">
        <v>6564255926</v>
      </c>
      <c r="K44" s="4">
        <v>403241629913</v>
      </c>
      <c r="M44" s="4">
        <v>77181500517</v>
      </c>
      <c r="O44" s="4">
        <v>0</v>
      </c>
      <c r="Q44" s="4">
        <v>480423130430</v>
      </c>
    </row>
    <row r="45" spans="1:17" ht="21" x14ac:dyDescent="0.25">
      <c r="A45" s="5" t="s">
        <v>87</v>
      </c>
      <c r="C45" s="4">
        <v>8727910573</v>
      </c>
      <c r="E45" s="4">
        <v>0</v>
      </c>
      <c r="G45" s="4">
        <v>0</v>
      </c>
      <c r="I45" s="4">
        <v>8727910573</v>
      </c>
      <c r="K45" s="4">
        <v>60812206024</v>
      </c>
      <c r="M45" s="4">
        <v>12607808349</v>
      </c>
      <c r="O45" s="4">
        <v>0</v>
      </c>
      <c r="Q45" s="4">
        <v>73420014373</v>
      </c>
    </row>
    <row r="46" spans="1:17" ht="21" x14ac:dyDescent="0.25">
      <c r="A46" s="5" t="s">
        <v>46</v>
      </c>
      <c r="C46" s="4">
        <v>26166686162</v>
      </c>
      <c r="E46" s="4">
        <v>0</v>
      </c>
      <c r="G46" s="4">
        <v>0</v>
      </c>
      <c r="I46" s="4">
        <v>26166686162</v>
      </c>
      <c r="K46" s="4">
        <v>192897213894</v>
      </c>
      <c r="M46" s="4">
        <v>-219600000</v>
      </c>
      <c r="O46" s="4">
        <v>0</v>
      </c>
      <c r="Q46" s="4">
        <v>192677613894</v>
      </c>
    </row>
    <row r="47" spans="1:17" ht="21" x14ac:dyDescent="0.25">
      <c r="A47" s="5" t="s">
        <v>73</v>
      </c>
      <c r="C47" s="4">
        <v>19456610914</v>
      </c>
      <c r="E47" s="4">
        <v>36986537394</v>
      </c>
      <c r="G47" s="4">
        <v>0</v>
      </c>
      <c r="I47" s="4">
        <v>56443148308</v>
      </c>
      <c r="K47" s="4">
        <v>135288820265</v>
      </c>
      <c r="M47" s="4">
        <v>71775213225</v>
      </c>
      <c r="O47" s="4">
        <v>0</v>
      </c>
      <c r="Q47" s="4">
        <v>207064033490</v>
      </c>
    </row>
    <row r="48" spans="1:17" ht="21" x14ac:dyDescent="0.25">
      <c r="A48" s="5" t="s">
        <v>64</v>
      </c>
      <c r="C48" s="4">
        <v>71735508696</v>
      </c>
      <c r="E48" s="4">
        <v>0</v>
      </c>
      <c r="G48" s="4">
        <v>0</v>
      </c>
      <c r="I48" s="4">
        <v>71735508696</v>
      </c>
      <c r="K48" s="4">
        <v>530015993124</v>
      </c>
      <c r="M48" s="4">
        <v>56686886594</v>
      </c>
      <c r="O48" s="4">
        <v>0</v>
      </c>
      <c r="Q48" s="4">
        <v>586702879718</v>
      </c>
    </row>
    <row r="49" spans="1:17" ht="21" x14ac:dyDescent="0.25">
      <c r="A49" s="5" t="s">
        <v>59</v>
      </c>
      <c r="C49" s="4">
        <v>57591688472</v>
      </c>
      <c r="E49" s="4">
        <v>0</v>
      </c>
      <c r="G49" s="4">
        <v>0</v>
      </c>
      <c r="I49" s="4">
        <v>57591688472</v>
      </c>
      <c r="K49" s="4">
        <v>405252378784</v>
      </c>
      <c r="M49" s="4">
        <v>38161555073</v>
      </c>
      <c r="O49" s="4">
        <v>0</v>
      </c>
      <c r="Q49" s="4">
        <v>443413933857</v>
      </c>
    </row>
    <row r="50" spans="1:17" ht="21" x14ac:dyDescent="0.25">
      <c r="A50" s="5" t="s">
        <v>67</v>
      </c>
      <c r="C50" s="4">
        <v>18413980476</v>
      </c>
      <c r="E50" s="4">
        <v>0</v>
      </c>
      <c r="G50" s="4">
        <v>0</v>
      </c>
      <c r="I50" s="4">
        <v>18413980476</v>
      </c>
      <c r="K50" s="4">
        <v>134070850985</v>
      </c>
      <c r="M50" s="4">
        <v>-152500000</v>
      </c>
      <c r="O50" s="4">
        <v>0</v>
      </c>
      <c r="Q50" s="4">
        <v>133918350985</v>
      </c>
    </row>
    <row r="51" spans="1:17" ht="21" x14ac:dyDescent="0.25">
      <c r="A51" s="5" t="s">
        <v>72</v>
      </c>
      <c r="C51" s="4">
        <v>246196606337</v>
      </c>
      <c r="E51" s="4">
        <v>360545406368</v>
      </c>
      <c r="G51" s="4">
        <v>0</v>
      </c>
      <c r="I51" s="4">
        <v>606742012705</v>
      </c>
      <c r="K51" s="4">
        <v>489855596677</v>
      </c>
      <c r="M51" s="4">
        <v>417426402426</v>
      </c>
      <c r="O51" s="4">
        <v>0</v>
      </c>
      <c r="Q51" s="4">
        <v>907281999103</v>
      </c>
    </row>
    <row r="52" spans="1:17" ht="21" x14ac:dyDescent="0.25">
      <c r="A52" s="5" t="s">
        <v>63</v>
      </c>
      <c r="C52" s="4">
        <v>37001548917</v>
      </c>
      <c r="E52" s="4">
        <v>0</v>
      </c>
      <c r="G52" s="4">
        <v>0</v>
      </c>
      <c r="I52" s="4">
        <v>37001548917</v>
      </c>
      <c r="K52" s="4">
        <v>268258750121</v>
      </c>
      <c r="M52" s="4">
        <v>-305000000</v>
      </c>
      <c r="O52" s="4">
        <v>0</v>
      </c>
      <c r="Q52" s="4">
        <v>267953750121</v>
      </c>
    </row>
    <row r="53" spans="1:17" ht="21" x14ac:dyDescent="0.25">
      <c r="A53" s="5" t="s">
        <v>71</v>
      </c>
      <c r="C53" s="4">
        <v>2629792547</v>
      </c>
      <c r="E53" s="4">
        <v>-379818095</v>
      </c>
      <c r="G53" s="4">
        <v>0</v>
      </c>
      <c r="I53" s="4">
        <v>2249974452</v>
      </c>
      <c r="K53" s="4">
        <v>18741244749</v>
      </c>
      <c r="M53" s="4">
        <v>7298350026</v>
      </c>
      <c r="O53" s="4">
        <v>0</v>
      </c>
      <c r="Q53" s="4">
        <v>26039594775</v>
      </c>
    </row>
    <row r="54" spans="1:17" ht="21" x14ac:dyDescent="0.25">
      <c r="A54" s="5" t="s">
        <v>70</v>
      </c>
      <c r="C54" s="4">
        <v>2289734877</v>
      </c>
      <c r="E54" s="4">
        <v>655447024</v>
      </c>
      <c r="G54" s="4">
        <v>0</v>
      </c>
      <c r="I54" s="4">
        <v>2945181901</v>
      </c>
      <c r="K54" s="4">
        <v>15773575048</v>
      </c>
      <c r="M54" s="4">
        <v>6106919332</v>
      </c>
      <c r="O54" s="4">
        <v>0</v>
      </c>
      <c r="Q54" s="4">
        <v>21880494380</v>
      </c>
    </row>
    <row r="55" spans="1:17" ht="21" x14ac:dyDescent="0.25">
      <c r="A55" s="5" t="s">
        <v>65</v>
      </c>
      <c r="C55" s="4">
        <v>14545374838</v>
      </c>
      <c r="E55" s="4">
        <v>5708693837</v>
      </c>
      <c r="G55" s="4">
        <v>0</v>
      </c>
      <c r="I55" s="4">
        <v>20254068675</v>
      </c>
      <c r="K55" s="4">
        <v>105037329439</v>
      </c>
      <c r="M55" s="4">
        <v>40195397044</v>
      </c>
      <c r="O55" s="4">
        <v>0</v>
      </c>
      <c r="Q55" s="4">
        <v>145232726483</v>
      </c>
    </row>
    <row r="56" spans="1:17" ht="21" x14ac:dyDescent="0.25">
      <c r="A56" s="5" t="s">
        <v>62</v>
      </c>
      <c r="C56" s="4">
        <v>15054153619</v>
      </c>
      <c r="E56" s="4">
        <v>6023621781</v>
      </c>
      <c r="G56" s="4">
        <v>0</v>
      </c>
      <c r="I56" s="4">
        <v>21077775400</v>
      </c>
      <c r="K56" s="4">
        <v>105547578226</v>
      </c>
      <c r="M56" s="4">
        <v>42425979289</v>
      </c>
      <c r="O56" s="4">
        <v>0</v>
      </c>
      <c r="Q56" s="4">
        <v>147973557515</v>
      </c>
    </row>
    <row r="57" spans="1:17" ht="21" x14ac:dyDescent="0.25">
      <c r="A57" s="5" t="s">
        <v>58</v>
      </c>
      <c r="C57" s="4">
        <v>36663984631</v>
      </c>
      <c r="E57" s="4">
        <v>16396051545</v>
      </c>
      <c r="G57" s="4">
        <v>0</v>
      </c>
      <c r="I57" s="4">
        <v>53060036176</v>
      </c>
      <c r="K57" s="4">
        <v>263425793479</v>
      </c>
      <c r="M57" s="4">
        <v>115531147065</v>
      </c>
      <c r="O57" s="4">
        <v>0</v>
      </c>
      <c r="Q57" s="4">
        <v>378956940544</v>
      </c>
    </row>
    <row r="58" spans="1:17" ht="21" x14ac:dyDescent="0.25">
      <c r="A58" s="5" t="s">
        <v>57</v>
      </c>
      <c r="C58" s="4">
        <v>0</v>
      </c>
      <c r="E58" s="4">
        <v>5266120100</v>
      </c>
      <c r="G58" s="4">
        <v>0</v>
      </c>
      <c r="I58" s="4">
        <v>5266120100</v>
      </c>
      <c r="K58" s="4">
        <v>0</v>
      </c>
      <c r="M58" s="4">
        <v>29951809082</v>
      </c>
      <c r="O58" s="4">
        <v>0</v>
      </c>
      <c r="Q58" s="4">
        <v>29951809082</v>
      </c>
    </row>
    <row r="59" spans="1:17" ht="21" x14ac:dyDescent="0.25">
      <c r="A59" s="5" t="s">
        <v>54</v>
      </c>
      <c r="C59" s="4">
        <v>0</v>
      </c>
      <c r="E59" s="4">
        <v>14387628077</v>
      </c>
      <c r="G59" s="4">
        <v>0</v>
      </c>
      <c r="I59" s="4">
        <v>14387628077</v>
      </c>
      <c r="K59" s="4">
        <v>0</v>
      </c>
      <c r="M59" s="4">
        <v>96915303215</v>
      </c>
      <c r="O59" s="4">
        <v>0</v>
      </c>
      <c r="Q59" s="4">
        <v>96915303215</v>
      </c>
    </row>
    <row r="60" spans="1:17" ht="21" x14ac:dyDescent="0.25">
      <c r="A60" s="5" t="s">
        <v>55</v>
      </c>
      <c r="C60" s="4">
        <v>0</v>
      </c>
      <c r="E60" s="4">
        <v>18506534812</v>
      </c>
      <c r="G60" s="4">
        <v>0</v>
      </c>
      <c r="I60" s="4">
        <v>18506534812</v>
      </c>
      <c r="K60" s="4">
        <v>0</v>
      </c>
      <c r="M60" s="4">
        <v>108354679115</v>
      </c>
      <c r="O60" s="4">
        <v>0</v>
      </c>
      <c r="Q60" s="4">
        <v>108354679115</v>
      </c>
    </row>
    <row r="61" spans="1:17" ht="21" x14ac:dyDescent="0.25">
      <c r="A61" s="5" t="s">
        <v>43</v>
      </c>
      <c r="C61" s="4">
        <v>0</v>
      </c>
      <c r="E61" s="4">
        <v>30059316434</v>
      </c>
      <c r="G61" s="4">
        <v>0</v>
      </c>
      <c r="I61" s="4">
        <v>30059316434</v>
      </c>
      <c r="K61" s="4">
        <v>0</v>
      </c>
      <c r="M61" s="4">
        <v>202452844152</v>
      </c>
      <c r="O61" s="4">
        <v>0</v>
      </c>
      <c r="Q61" s="4">
        <v>202452844152</v>
      </c>
    </row>
    <row r="62" spans="1:17" ht="21" x14ac:dyDescent="0.25">
      <c r="A62" s="5" t="s">
        <v>53</v>
      </c>
      <c r="C62" s="4">
        <v>0</v>
      </c>
      <c r="E62" s="4">
        <v>1020849587</v>
      </c>
      <c r="G62" s="4">
        <v>0</v>
      </c>
      <c r="I62" s="4">
        <v>1020849587</v>
      </c>
      <c r="K62" s="4">
        <v>0</v>
      </c>
      <c r="M62" s="4">
        <v>5229359450</v>
      </c>
      <c r="O62" s="4">
        <v>0</v>
      </c>
      <c r="Q62" s="4">
        <v>5229359450</v>
      </c>
    </row>
    <row r="63" spans="1:17" ht="21" x14ac:dyDescent="0.25">
      <c r="A63" s="5" t="s">
        <v>49</v>
      </c>
      <c r="C63" s="4">
        <v>0</v>
      </c>
      <c r="E63" s="4">
        <v>1317767032</v>
      </c>
      <c r="G63" s="4">
        <v>0</v>
      </c>
      <c r="I63" s="4">
        <v>1317767032</v>
      </c>
      <c r="K63" s="4">
        <v>0</v>
      </c>
      <c r="M63" s="4">
        <v>7741301574</v>
      </c>
      <c r="O63" s="4">
        <v>0</v>
      </c>
      <c r="Q63" s="4">
        <v>7741301574</v>
      </c>
    </row>
    <row r="64" spans="1:17" ht="21" x14ac:dyDescent="0.25">
      <c r="A64" s="5" t="s">
        <v>50</v>
      </c>
      <c r="C64" s="4">
        <v>0</v>
      </c>
      <c r="E64" s="4">
        <v>5669881268</v>
      </c>
      <c r="G64" s="4">
        <v>0</v>
      </c>
      <c r="I64" s="4">
        <v>5669881268</v>
      </c>
      <c r="K64" s="4">
        <v>0</v>
      </c>
      <c r="M64" s="4">
        <v>33498065574</v>
      </c>
      <c r="O64" s="4">
        <v>0</v>
      </c>
      <c r="Q64" s="4">
        <v>33498065574</v>
      </c>
    </row>
    <row r="65" spans="1:17" ht="21" x14ac:dyDescent="0.25">
      <c r="A65" s="5" t="s">
        <v>48</v>
      </c>
      <c r="C65" s="4">
        <v>0</v>
      </c>
      <c r="E65" s="4">
        <v>904537599</v>
      </c>
      <c r="G65" s="4">
        <v>0</v>
      </c>
      <c r="I65" s="4">
        <v>904537599</v>
      </c>
      <c r="K65" s="4">
        <v>0</v>
      </c>
      <c r="M65" s="4">
        <v>5136273706</v>
      </c>
      <c r="O65" s="4">
        <v>0</v>
      </c>
      <c r="Q65" s="4">
        <v>5136273706</v>
      </c>
    </row>
    <row r="66" spans="1:17" ht="21" x14ac:dyDescent="0.25">
      <c r="A66" s="5" t="s">
        <v>52</v>
      </c>
      <c r="C66" s="4">
        <v>0</v>
      </c>
      <c r="E66" s="4">
        <v>5240726260</v>
      </c>
      <c r="G66" s="4">
        <v>0</v>
      </c>
      <c r="I66" s="4">
        <v>5240726260</v>
      </c>
      <c r="K66" s="4">
        <v>0</v>
      </c>
      <c r="M66" s="4">
        <v>29249866389</v>
      </c>
      <c r="O66" s="4">
        <v>0</v>
      </c>
      <c r="Q66" s="4">
        <v>29249866389</v>
      </c>
    </row>
    <row r="67" spans="1:17" ht="21" x14ac:dyDescent="0.25">
      <c r="A67" s="5" t="s">
        <v>44</v>
      </c>
      <c r="C67" s="4">
        <v>0</v>
      </c>
      <c r="E67" s="4">
        <v>22412256975</v>
      </c>
      <c r="G67" s="4">
        <v>0</v>
      </c>
      <c r="I67" s="4">
        <v>22412256975</v>
      </c>
      <c r="K67" s="4">
        <v>0</v>
      </c>
      <c r="M67" s="4">
        <v>158379697281</v>
      </c>
      <c r="O67" s="4">
        <v>0</v>
      </c>
      <c r="Q67" s="4">
        <v>158379697281</v>
      </c>
    </row>
    <row r="68" spans="1:17" ht="21" x14ac:dyDescent="0.25">
      <c r="A68" s="5" t="s">
        <v>40</v>
      </c>
      <c r="C68" s="4">
        <v>0</v>
      </c>
      <c r="E68" s="4">
        <v>109422522438</v>
      </c>
      <c r="G68" s="4">
        <v>0</v>
      </c>
      <c r="I68" s="4">
        <v>109422522438</v>
      </c>
      <c r="K68" s="4">
        <v>0</v>
      </c>
      <c r="M68" s="4">
        <v>780547325805</v>
      </c>
      <c r="O68" s="4">
        <v>0</v>
      </c>
      <c r="Q68" s="4">
        <v>780547325805</v>
      </c>
    </row>
    <row r="69" spans="1:17" ht="21" x14ac:dyDescent="0.25">
      <c r="A69" s="5" t="s">
        <v>42</v>
      </c>
      <c r="C69" s="4">
        <v>0</v>
      </c>
      <c r="E69" s="4">
        <v>40573294905</v>
      </c>
      <c r="G69" s="4">
        <v>0</v>
      </c>
      <c r="I69" s="4">
        <v>40573294905</v>
      </c>
      <c r="K69" s="4">
        <v>0</v>
      </c>
      <c r="M69" s="4">
        <v>289422836732</v>
      </c>
      <c r="O69" s="4">
        <v>0</v>
      </c>
      <c r="Q69" s="4">
        <v>289422836732</v>
      </c>
    </row>
    <row r="70" spans="1:17" ht="21" x14ac:dyDescent="0.25">
      <c r="A70" s="5" t="s">
        <v>45</v>
      </c>
      <c r="C70" s="4">
        <v>0</v>
      </c>
      <c r="E70" s="4">
        <v>79149897222</v>
      </c>
      <c r="G70" s="4">
        <v>0</v>
      </c>
      <c r="I70" s="4">
        <v>79149897222</v>
      </c>
      <c r="K70" s="4">
        <v>0</v>
      </c>
      <c r="M70" s="4">
        <v>564602600226</v>
      </c>
      <c r="O70" s="4">
        <v>0</v>
      </c>
      <c r="Q70" s="4">
        <v>564602600226</v>
      </c>
    </row>
    <row r="71" spans="1:17" ht="21" x14ac:dyDescent="0.25">
      <c r="A71" s="5" t="s">
        <v>41</v>
      </c>
      <c r="C71" s="4">
        <v>0</v>
      </c>
      <c r="E71" s="4">
        <v>40980360572</v>
      </c>
      <c r="G71" s="4">
        <v>0</v>
      </c>
      <c r="I71" s="4">
        <v>40980360572</v>
      </c>
      <c r="K71" s="4">
        <v>0</v>
      </c>
      <c r="M71" s="4">
        <v>292326572057</v>
      </c>
      <c r="O71" s="4">
        <v>0</v>
      </c>
      <c r="Q71" s="4">
        <v>292326572057</v>
      </c>
    </row>
    <row r="72" spans="1:17" ht="21" x14ac:dyDescent="0.25">
      <c r="A72" s="5" t="s">
        <v>89</v>
      </c>
      <c r="C72" s="4">
        <v>0</v>
      </c>
      <c r="E72" s="4">
        <v>-89432863</v>
      </c>
      <c r="G72" s="4">
        <v>0</v>
      </c>
      <c r="I72" s="4">
        <v>-89432863</v>
      </c>
      <c r="K72" s="4">
        <v>0</v>
      </c>
      <c r="M72" s="4">
        <v>-89432863</v>
      </c>
      <c r="O72" s="4">
        <v>0</v>
      </c>
      <c r="Q72" s="4">
        <v>-89432863</v>
      </c>
    </row>
    <row r="73" spans="1:17" s="5" customFormat="1" ht="21" x14ac:dyDescent="0.25">
      <c r="A73" s="5" t="s">
        <v>24</v>
      </c>
      <c r="C73" s="6">
        <f>SUM(C8:C72)</f>
        <v>2490101740429</v>
      </c>
      <c r="E73" s="6">
        <f>SUM(E8:E72)</f>
        <v>-604779425404</v>
      </c>
      <c r="G73" s="6">
        <f>SUM(G8:G72)</f>
        <v>-4098451928036</v>
      </c>
      <c r="I73" s="6">
        <f>SUM(I8:I72)</f>
        <v>-2213129613011</v>
      </c>
      <c r="K73" s="6">
        <f>SUM(K8:K72)</f>
        <v>12587065006007</v>
      </c>
      <c r="M73" s="6">
        <f>SUM(M8:M72)</f>
        <v>1422828985521</v>
      </c>
      <c r="O73" s="6">
        <f>SUM(O8:O72)</f>
        <v>-3786616427203</v>
      </c>
      <c r="Q73" s="6">
        <f>SUM(Q8:Q72)</f>
        <v>10223277564325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ACB9-048C-4226-8D59-83A5741A71E5}">
  <dimension ref="A1:N30"/>
  <sheetViews>
    <sheetView rightToLeft="1" zoomScale="145" zoomScaleNormal="145" zoomScaleSheetLayoutView="100" workbookViewId="0">
      <selection activeCell="F40" sqref="F40"/>
    </sheetView>
  </sheetViews>
  <sheetFormatPr defaultRowHeight="18" x14ac:dyDescent="0.45"/>
  <cols>
    <col min="1" max="1" width="22.7109375" style="30" customWidth="1"/>
    <col min="2" max="2" width="20.85546875" style="30" bestFit="1" customWidth="1"/>
    <col min="3" max="3" width="17" style="30" bestFit="1" customWidth="1"/>
    <col min="4" max="4" width="12.85546875" style="30" bestFit="1" customWidth="1"/>
    <col min="5" max="5" width="17.5703125" style="30" bestFit="1" customWidth="1"/>
    <col min="6" max="6" width="20.5703125" style="30" customWidth="1"/>
    <col min="7" max="7" width="8.85546875" style="30" bestFit="1" customWidth="1"/>
    <col min="8" max="8" width="19.42578125" style="30" bestFit="1" customWidth="1"/>
    <col min="9" max="9" width="16.140625" style="30" bestFit="1" customWidth="1"/>
    <col min="10" max="11" width="9.140625" style="30"/>
    <col min="12" max="12" width="15.42578125" style="30" bestFit="1" customWidth="1"/>
    <col min="13" max="13" width="13.7109375" style="30" bestFit="1" customWidth="1"/>
    <col min="14" max="16384" width="9.140625" style="30"/>
  </cols>
  <sheetData>
    <row r="1" spans="1:14" ht="21" x14ac:dyDescent="0.55000000000000004">
      <c r="A1" s="28" t="s">
        <v>219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</row>
    <row r="2" spans="1:14" ht="21" x14ac:dyDescent="0.55000000000000004">
      <c r="A2" s="28" t="s">
        <v>220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</row>
    <row r="3" spans="1:14" ht="21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</row>
    <row r="5" spans="1:14" ht="19.5" x14ac:dyDescent="0.45">
      <c r="A5" s="31" t="s">
        <v>221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7" spans="1:14" ht="30" x14ac:dyDescent="0.45">
      <c r="A7" s="32" t="s">
        <v>222</v>
      </c>
      <c r="B7" s="32" t="s">
        <v>223</v>
      </c>
      <c r="C7" s="32" t="s">
        <v>224</v>
      </c>
      <c r="D7" s="32" t="s">
        <v>225</v>
      </c>
      <c r="E7" s="32" t="s">
        <v>226</v>
      </c>
      <c r="F7" s="32" t="s">
        <v>227</v>
      </c>
      <c r="G7" s="32" t="s">
        <v>228</v>
      </c>
      <c r="H7" s="32" t="s">
        <v>229</v>
      </c>
    </row>
    <row r="8" spans="1:14" ht="19.5" customHeight="1" x14ac:dyDescent="0.45">
      <c r="A8" s="33" t="s">
        <v>234</v>
      </c>
      <c r="B8" s="33" t="s">
        <v>235</v>
      </c>
      <c r="C8" s="34" t="s">
        <v>236</v>
      </c>
      <c r="D8" s="25">
        <v>362205</v>
      </c>
      <c r="E8" s="25">
        <v>1349985121650</v>
      </c>
      <c r="F8" s="25">
        <v>15960615600</v>
      </c>
      <c r="G8" s="34">
        <v>23</v>
      </c>
      <c r="H8" s="34">
        <v>35</v>
      </c>
    </row>
    <row r="9" spans="1:14" ht="19.5" customHeight="1" x14ac:dyDescent="0.45">
      <c r="A9" s="35"/>
      <c r="B9" s="35"/>
      <c r="C9" s="34" t="s">
        <v>237</v>
      </c>
      <c r="D9" s="25">
        <v>2000000</v>
      </c>
      <c r="E9" s="25">
        <v>2000000000000</v>
      </c>
      <c r="F9" s="25">
        <v>7760141100</v>
      </c>
      <c r="G9" s="25">
        <v>23</v>
      </c>
      <c r="H9" s="25">
        <v>34</v>
      </c>
    </row>
    <row r="10" spans="1:14" x14ac:dyDescent="0.45">
      <c r="A10" s="35"/>
      <c r="B10" s="35"/>
      <c r="C10" s="34" t="s">
        <v>238</v>
      </c>
      <c r="D10" s="25">
        <v>1440000</v>
      </c>
      <c r="E10" s="25">
        <v>1440000000000</v>
      </c>
      <c r="F10" s="25">
        <v>11222010930</v>
      </c>
      <c r="G10" s="25">
        <v>23</v>
      </c>
      <c r="H10" s="25">
        <v>39</v>
      </c>
    </row>
    <row r="11" spans="1:14" x14ac:dyDescent="0.45">
      <c r="A11" s="35"/>
      <c r="B11" s="35"/>
      <c r="C11" s="34" t="s">
        <v>92</v>
      </c>
      <c r="D11" s="25">
        <v>1000000</v>
      </c>
      <c r="E11" s="25">
        <v>1000000000000</v>
      </c>
      <c r="F11" s="25">
        <v>10415492970</v>
      </c>
      <c r="G11" s="25">
        <v>23</v>
      </c>
      <c r="H11" s="25">
        <v>42</v>
      </c>
    </row>
    <row r="12" spans="1:14" s="36" customFormat="1" ht="16.5" customHeight="1" x14ac:dyDescent="0.45">
      <c r="A12" s="35"/>
      <c r="B12" s="35"/>
      <c r="C12" s="34" t="s">
        <v>239</v>
      </c>
      <c r="D12" s="25">
        <v>3500000</v>
      </c>
      <c r="E12" s="25">
        <v>3500000000000</v>
      </c>
      <c r="F12" s="25">
        <v>19888579380</v>
      </c>
      <c r="G12" s="25" t="s">
        <v>233</v>
      </c>
      <c r="H12" s="25">
        <v>39</v>
      </c>
    </row>
    <row r="13" spans="1:14" x14ac:dyDescent="0.45">
      <c r="A13" s="35"/>
      <c r="B13" s="35"/>
      <c r="C13" s="34" t="s">
        <v>240</v>
      </c>
      <c r="D13" s="25">
        <v>1000000</v>
      </c>
      <c r="E13" s="25">
        <v>1000000000000</v>
      </c>
      <c r="F13" s="25">
        <v>3989010990</v>
      </c>
      <c r="G13" s="25" t="s">
        <v>233</v>
      </c>
      <c r="H13" s="25" t="s">
        <v>241</v>
      </c>
    </row>
    <row r="14" spans="1:14" x14ac:dyDescent="0.45">
      <c r="A14" s="35"/>
      <c r="B14" s="35"/>
      <c r="C14" s="34" t="s">
        <v>242</v>
      </c>
      <c r="D14" s="25">
        <v>2500000</v>
      </c>
      <c r="E14" s="25">
        <f>D14*1000000</f>
        <v>2500000000000</v>
      </c>
      <c r="F14" s="25">
        <v>21993613140</v>
      </c>
      <c r="G14" s="25">
        <v>23</v>
      </c>
      <c r="H14" s="25">
        <v>38.1</v>
      </c>
    </row>
    <row r="15" spans="1:14" x14ac:dyDescent="0.45">
      <c r="A15" s="35"/>
      <c r="B15" s="35"/>
      <c r="C15" s="34" t="s">
        <v>243</v>
      </c>
      <c r="D15" s="25">
        <v>2400000</v>
      </c>
      <c r="E15" s="25">
        <v>2400000000000</v>
      </c>
      <c r="F15" s="25">
        <v>19732683570</v>
      </c>
      <c r="G15" s="25">
        <v>23</v>
      </c>
      <c r="H15" s="25">
        <v>39</v>
      </c>
    </row>
    <row r="16" spans="1:14" x14ac:dyDescent="0.45">
      <c r="A16" s="35"/>
      <c r="B16" s="35"/>
      <c r="C16" s="37" t="s">
        <v>244</v>
      </c>
      <c r="D16" s="25">
        <v>2400000</v>
      </c>
      <c r="E16" s="25">
        <v>2400000000000</v>
      </c>
      <c r="F16" s="25">
        <v>16272264660</v>
      </c>
      <c r="G16" s="25">
        <v>23</v>
      </c>
      <c r="H16" s="25" t="s">
        <v>245</v>
      </c>
    </row>
    <row r="17" spans="1:9" ht="36" customHeight="1" x14ac:dyDescent="0.45">
      <c r="A17" s="38"/>
      <c r="B17" s="38"/>
      <c r="C17" s="34" t="s">
        <v>246</v>
      </c>
      <c r="D17" s="25">
        <v>3207600</v>
      </c>
      <c r="E17" s="25">
        <v>4947864134400</v>
      </c>
      <c r="F17" s="25">
        <v>41935973400</v>
      </c>
      <c r="G17" s="25" t="s">
        <v>233</v>
      </c>
      <c r="H17" s="25">
        <v>37</v>
      </c>
    </row>
    <row r="18" spans="1:9" s="36" customFormat="1" ht="16.5" customHeight="1" x14ac:dyDescent="0.45">
      <c r="A18" s="34" t="s">
        <v>230</v>
      </c>
      <c r="B18" s="39" t="s">
        <v>231</v>
      </c>
      <c r="C18" s="34" t="s">
        <v>232</v>
      </c>
      <c r="D18" s="25">
        <v>370370370</v>
      </c>
      <c r="E18" s="25">
        <v>370413886</v>
      </c>
      <c r="F18" s="25">
        <v>7528916640</v>
      </c>
      <c r="G18" s="25" t="s">
        <v>233</v>
      </c>
      <c r="H18" s="34">
        <v>36</v>
      </c>
    </row>
    <row r="19" spans="1:9" s="36" customFormat="1" ht="16.5" customHeight="1" x14ac:dyDescent="0.45">
      <c r="A19" s="34" t="s">
        <v>247</v>
      </c>
      <c r="B19" s="39" t="s">
        <v>231</v>
      </c>
      <c r="C19" s="34" t="s">
        <v>248</v>
      </c>
      <c r="D19" s="25">
        <v>2332681667</v>
      </c>
      <c r="E19" s="25">
        <v>352276319318</v>
      </c>
      <c r="F19" s="25">
        <v>41147540970</v>
      </c>
      <c r="G19" s="25" t="s">
        <v>233</v>
      </c>
      <c r="H19" s="25">
        <v>37.5</v>
      </c>
    </row>
    <row r="20" spans="1:9" s="36" customFormat="1" ht="16.5" customHeight="1" x14ac:dyDescent="0.45">
      <c r="A20" s="34" t="s">
        <v>249</v>
      </c>
      <c r="B20" s="39" t="s">
        <v>231</v>
      </c>
      <c r="C20" s="34" t="s">
        <v>250</v>
      </c>
      <c r="D20" s="25">
        <v>460251</v>
      </c>
      <c r="E20" s="25">
        <v>1979976789450</v>
      </c>
      <c r="F20" s="25">
        <v>16940322570</v>
      </c>
      <c r="G20" s="25" t="s">
        <v>233</v>
      </c>
      <c r="H20" s="25">
        <v>37</v>
      </c>
    </row>
    <row r="21" spans="1:9" s="36" customFormat="1" ht="16.5" customHeight="1" x14ac:dyDescent="0.45">
      <c r="A21" s="34" t="s">
        <v>251</v>
      </c>
      <c r="B21" s="39" t="s">
        <v>231</v>
      </c>
      <c r="C21" s="34" t="s">
        <v>252</v>
      </c>
      <c r="D21" s="25">
        <v>367647050</v>
      </c>
      <c r="E21" s="25">
        <v>2500367587050</v>
      </c>
      <c r="F21" s="25">
        <v>12248110590</v>
      </c>
      <c r="G21" s="25" t="s">
        <v>233</v>
      </c>
      <c r="H21" s="25">
        <v>37.799999999999997</v>
      </c>
    </row>
    <row r="22" spans="1:9" s="36" customFormat="1" ht="16.5" customHeight="1" x14ac:dyDescent="0.45">
      <c r="A22" s="34" t="s">
        <v>253</v>
      </c>
      <c r="B22" s="39" t="s">
        <v>231</v>
      </c>
      <c r="C22" s="34" t="s">
        <v>254</v>
      </c>
      <c r="D22" s="25">
        <v>8465011287</v>
      </c>
      <c r="E22" s="25">
        <v>15001943513057</v>
      </c>
      <c r="F22" s="25">
        <v>152861796870</v>
      </c>
      <c r="G22" s="25">
        <v>30</v>
      </c>
      <c r="H22" s="25">
        <v>40</v>
      </c>
    </row>
    <row r="23" spans="1:9" s="36" customFormat="1" ht="16.5" customHeight="1" x14ac:dyDescent="0.45">
      <c r="A23" s="34" t="s">
        <v>255</v>
      </c>
      <c r="B23" s="39" t="s">
        <v>231</v>
      </c>
      <c r="C23" s="34" t="s">
        <v>256</v>
      </c>
      <c r="D23" s="25">
        <v>963700</v>
      </c>
      <c r="E23" s="25">
        <v>3999707714200</v>
      </c>
      <c r="F23" s="25">
        <v>34135731870</v>
      </c>
      <c r="G23" s="25" t="s">
        <v>233</v>
      </c>
      <c r="H23" s="25" t="s">
        <v>257</v>
      </c>
      <c r="I23" s="26"/>
    </row>
    <row r="24" spans="1:9" s="36" customFormat="1" ht="16.5" customHeight="1" x14ac:dyDescent="0.45">
      <c r="A24" s="33" t="s">
        <v>258</v>
      </c>
      <c r="B24" s="40" t="s">
        <v>231</v>
      </c>
      <c r="C24" s="34" t="s">
        <v>259</v>
      </c>
      <c r="D24" s="25">
        <v>1129130</v>
      </c>
      <c r="E24" s="25">
        <v>2000146594543</v>
      </c>
      <c r="F24" s="25">
        <v>11649668010</v>
      </c>
      <c r="G24" s="25" t="s">
        <v>233</v>
      </c>
      <c r="H24" s="25" t="s">
        <v>245</v>
      </c>
    </row>
    <row r="25" spans="1:9" s="36" customFormat="1" ht="16.5" customHeight="1" x14ac:dyDescent="0.45">
      <c r="A25" s="35"/>
      <c r="B25" s="41"/>
      <c r="C25" s="34" t="s">
        <v>260</v>
      </c>
      <c r="D25" s="25">
        <v>1000000</v>
      </c>
      <c r="E25" s="25">
        <v>1000000000000</v>
      </c>
      <c r="F25" s="25">
        <v>6918600810</v>
      </c>
      <c r="G25" s="25" t="s">
        <v>233</v>
      </c>
      <c r="H25" s="25" t="s">
        <v>245</v>
      </c>
    </row>
    <row r="26" spans="1:9" s="36" customFormat="1" ht="16.5" customHeight="1" x14ac:dyDescent="0.45">
      <c r="A26" s="38"/>
      <c r="B26" s="42"/>
      <c r="C26" s="34" t="s">
        <v>261</v>
      </c>
      <c r="D26" s="25">
        <v>3000000</v>
      </c>
      <c r="E26" s="25">
        <v>3000000000000</v>
      </c>
      <c r="F26" s="25">
        <v>20981282040</v>
      </c>
      <c r="G26" s="25">
        <v>23</v>
      </c>
      <c r="H26" s="25" t="s">
        <v>262</v>
      </c>
    </row>
    <row r="27" spans="1:9" s="36" customFormat="1" ht="16.5" customHeight="1" x14ac:dyDescent="0.45">
      <c r="A27" s="34" t="s">
        <v>93</v>
      </c>
      <c r="B27" s="39" t="s">
        <v>231</v>
      </c>
      <c r="C27" s="34" t="s">
        <v>263</v>
      </c>
      <c r="D27" s="25">
        <v>5000000</v>
      </c>
      <c r="E27" s="25">
        <v>5000000000000</v>
      </c>
      <c r="F27" s="25">
        <v>47208237990</v>
      </c>
      <c r="G27" s="25">
        <v>23</v>
      </c>
      <c r="H27" s="25" t="s">
        <v>264</v>
      </c>
    </row>
    <row r="28" spans="1:9" x14ac:dyDescent="0.45">
      <c r="A28" s="34" t="s">
        <v>92</v>
      </c>
      <c r="B28" s="39" t="s">
        <v>231</v>
      </c>
      <c r="C28" s="37" t="s">
        <v>92</v>
      </c>
      <c r="D28" s="25">
        <v>15000000</v>
      </c>
      <c r="E28" s="25">
        <v>15000000000000</v>
      </c>
      <c r="F28" s="25">
        <v>95269320840</v>
      </c>
      <c r="G28" s="25">
        <v>23</v>
      </c>
      <c r="H28" s="25">
        <v>41</v>
      </c>
    </row>
    <row r="29" spans="1:9" ht="54" x14ac:dyDescent="0.45">
      <c r="A29" s="34" t="s">
        <v>265</v>
      </c>
      <c r="B29" s="39" t="s">
        <v>231</v>
      </c>
      <c r="C29" s="34" t="s">
        <v>266</v>
      </c>
      <c r="D29" s="25">
        <v>2000000</v>
      </c>
      <c r="E29" s="25">
        <v>2000000000000</v>
      </c>
      <c r="F29" s="25">
        <v>15942845400</v>
      </c>
      <c r="G29" s="25">
        <v>23</v>
      </c>
      <c r="H29" s="25" t="s">
        <v>267</v>
      </c>
      <c r="I29" s="27"/>
    </row>
    <row r="30" spans="1:9" s="36" customFormat="1" ht="16.5" customHeight="1" x14ac:dyDescent="0.45">
      <c r="A30" s="34" t="s">
        <v>268</v>
      </c>
      <c r="B30" s="39" t="s">
        <v>269</v>
      </c>
      <c r="C30" s="34" t="s">
        <v>270</v>
      </c>
      <c r="D30" s="25">
        <v>450000</v>
      </c>
      <c r="E30" s="25">
        <v>450000000000</v>
      </c>
      <c r="F30" s="25">
        <v>2372328780</v>
      </c>
      <c r="G30" s="25" t="s">
        <v>233</v>
      </c>
      <c r="H30" s="25">
        <v>38</v>
      </c>
    </row>
  </sheetData>
  <mergeCells count="8">
    <mergeCell ref="A24:A26"/>
    <mergeCell ref="B24:B26"/>
    <mergeCell ref="A1:H1"/>
    <mergeCell ref="A2:H2"/>
    <mergeCell ref="A3:H3"/>
    <mergeCell ref="A5:N5"/>
    <mergeCell ref="A8:A17"/>
    <mergeCell ref="B8:B17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Y14" sqref="Y14"/>
    </sheetView>
  </sheetViews>
  <sheetFormatPr defaultRowHeight="18.75" x14ac:dyDescent="0.25"/>
  <cols>
    <col min="1" max="1" width="33" style="4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19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  <c r="R3" s="1" t="s">
        <v>146</v>
      </c>
      <c r="S3" s="1" t="s">
        <v>146</v>
      </c>
    </row>
    <row r="4" spans="1:19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6.25" x14ac:dyDescent="0.25">
      <c r="A6" s="2" t="s">
        <v>3</v>
      </c>
      <c r="C6" s="2" t="s">
        <v>170</v>
      </c>
      <c r="D6" s="2" t="s">
        <v>170</v>
      </c>
      <c r="E6" s="2" t="s">
        <v>170</v>
      </c>
      <c r="F6" s="2" t="s">
        <v>170</v>
      </c>
      <c r="G6" s="2" t="s">
        <v>170</v>
      </c>
      <c r="I6" s="2" t="s">
        <v>148</v>
      </c>
      <c r="J6" s="2" t="s">
        <v>148</v>
      </c>
      <c r="K6" s="2" t="s">
        <v>148</v>
      </c>
      <c r="L6" s="2" t="s">
        <v>148</v>
      </c>
      <c r="M6" s="2" t="s">
        <v>148</v>
      </c>
      <c r="O6" s="2" t="s">
        <v>149</v>
      </c>
      <c r="P6" s="2" t="s">
        <v>149</v>
      </c>
      <c r="Q6" s="2" t="s">
        <v>149</v>
      </c>
      <c r="R6" s="2" t="s">
        <v>149</v>
      </c>
      <c r="S6" s="2" t="s">
        <v>149</v>
      </c>
    </row>
    <row r="7" spans="1:19" ht="26.25" x14ac:dyDescent="0.25">
      <c r="A7" s="2" t="s">
        <v>3</v>
      </c>
      <c r="C7" s="2" t="s">
        <v>171</v>
      </c>
      <c r="E7" s="2" t="s">
        <v>172</v>
      </c>
      <c r="G7" s="2" t="s">
        <v>173</v>
      </c>
      <c r="I7" s="2" t="s">
        <v>174</v>
      </c>
      <c r="K7" s="2" t="s">
        <v>152</v>
      </c>
      <c r="M7" s="2" t="s">
        <v>175</v>
      </c>
      <c r="O7" s="2" t="s">
        <v>174</v>
      </c>
      <c r="Q7" s="2" t="s">
        <v>152</v>
      </c>
      <c r="S7" s="2" t="s">
        <v>175</v>
      </c>
    </row>
    <row r="8" spans="1:19" ht="21" x14ac:dyDescent="0.25">
      <c r="A8" s="5" t="s">
        <v>21</v>
      </c>
      <c r="C8" s="4" t="s">
        <v>176</v>
      </c>
      <c r="E8" s="4">
        <v>494909488</v>
      </c>
      <c r="G8" s="4">
        <v>370</v>
      </c>
      <c r="I8" s="4">
        <v>0</v>
      </c>
      <c r="K8" s="4">
        <v>0</v>
      </c>
      <c r="M8" s="4">
        <v>0</v>
      </c>
      <c r="O8" s="4">
        <v>183116510560</v>
      </c>
      <c r="Q8" s="4">
        <v>0</v>
      </c>
      <c r="S8" s="4">
        <v>183116510560</v>
      </c>
    </row>
    <row r="9" spans="1:19" ht="21" x14ac:dyDescent="0.25">
      <c r="A9" s="5" t="s">
        <v>177</v>
      </c>
      <c r="C9" s="4" t="s">
        <v>178</v>
      </c>
      <c r="E9" s="4">
        <v>540123452</v>
      </c>
      <c r="G9" s="4">
        <v>357</v>
      </c>
      <c r="I9" s="4">
        <v>0</v>
      </c>
      <c r="K9" s="4">
        <v>0</v>
      </c>
      <c r="M9" s="4">
        <v>0</v>
      </c>
      <c r="O9" s="4">
        <v>192824072364</v>
      </c>
      <c r="Q9" s="4">
        <v>0</v>
      </c>
      <c r="S9" s="4">
        <v>192824072364</v>
      </c>
    </row>
    <row r="10" spans="1:19" ht="21" x14ac:dyDescent="0.25">
      <c r="A10" s="5" t="s">
        <v>15</v>
      </c>
      <c r="C10" s="4" t="s">
        <v>179</v>
      </c>
      <c r="E10" s="4">
        <v>27000000</v>
      </c>
      <c r="G10" s="4">
        <v>34</v>
      </c>
      <c r="I10" s="4">
        <v>0</v>
      </c>
      <c r="K10" s="4">
        <v>0</v>
      </c>
      <c r="M10" s="4">
        <v>0</v>
      </c>
      <c r="O10" s="4">
        <v>931034484</v>
      </c>
      <c r="Q10" s="4">
        <v>0</v>
      </c>
      <c r="S10" s="4">
        <v>918000000</v>
      </c>
    </row>
    <row r="11" spans="1:19" ht="21" x14ac:dyDescent="0.25">
      <c r="A11" s="5" t="s">
        <v>20</v>
      </c>
      <c r="C11" s="4" t="s">
        <v>179</v>
      </c>
      <c r="E11" s="4">
        <v>66800000</v>
      </c>
      <c r="G11" s="4">
        <v>20</v>
      </c>
      <c r="I11" s="4">
        <v>0</v>
      </c>
      <c r="K11" s="4">
        <v>0</v>
      </c>
      <c r="M11" s="4">
        <v>0</v>
      </c>
      <c r="O11" s="4">
        <v>1336000000</v>
      </c>
      <c r="Q11" s="4">
        <v>0</v>
      </c>
      <c r="S11" s="4">
        <v>1336000000</v>
      </c>
    </row>
    <row r="12" spans="1:19" ht="21" x14ac:dyDescent="0.25">
      <c r="A12" s="5" t="s">
        <v>24</v>
      </c>
      <c r="C12" s="4" t="s">
        <v>24</v>
      </c>
      <c r="E12" s="4" t="s">
        <v>24</v>
      </c>
      <c r="G12" s="4" t="s">
        <v>24</v>
      </c>
      <c r="I12" s="6">
        <f>SUM(I8:I11)</f>
        <v>0</v>
      </c>
      <c r="J12" s="5"/>
      <c r="K12" s="6">
        <f>SUM(K8:K11)</f>
        <v>0</v>
      </c>
      <c r="L12" s="5"/>
      <c r="M12" s="6">
        <f>SUM(M8:M11)</f>
        <v>0</v>
      </c>
      <c r="N12" s="5"/>
      <c r="O12" s="6">
        <f>SUM(O8:O11)</f>
        <v>378207617408</v>
      </c>
      <c r="P12" s="5"/>
      <c r="Q12" s="6">
        <f>SUM(Q8:Q11)</f>
        <v>0</v>
      </c>
      <c r="R12" s="5"/>
      <c r="S12" s="6">
        <f>SUM(S8:S11)</f>
        <v>378194582924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07"/>
  <sheetViews>
    <sheetView rightToLeft="1" topLeftCell="A183" workbookViewId="0">
      <selection activeCell="Y14" sqref="Y14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34" style="4" customWidth="1"/>
    <col min="4" max="4" width="1" style="4" customWidth="1"/>
    <col min="5" max="5" width="30" style="4" customWidth="1"/>
    <col min="6" max="6" width="1" style="4" customWidth="1"/>
    <col min="7" max="7" width="34" style="4" customWidth="1"/>
    <col min="8" max="8" width="1" style="4" customWidth="1"/>
    <col min="9" max="9" width="30" style="4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9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</row>
    <row r="4" spans="1:9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6" spans="1:9" ht="27" thickBot="1" x14ac:dyDescent="0.3">
      <c r="A6" s="2" t="s">
        <v>199</v>
      </c>
      <c r="B6" s="2" t="s">
        <v>199</v>
      </c>
      <c r="C6" s="2" t="s">
        <v>148</v>
      </c>
      <c r="D6" s="2" t="s">
        <v>148</v>
      </c>
      <c r="E6" s="2" t="s">
        <v>148</v>
      </c>
      <c r="G6" s="2" t="s">
        <v>149</v>
      </c>
      <c r="H6" s="2" t="s">
        <v>149</v>
      </c>
      <c r="I6" s="2" t="s">
        <v>149</v>
      </c>
    </row>
    <row r="7" spans="1:9" ht="27" thickBot="1" x14ac:dyDescent="0.3">
      <c r="A7" s="2" t="s">
        <v>200</v>
      </c>
      <c r="C7" s="2" t="s">
        <v>201</v>
      </c>
      <c r="E7" s="2" t="s">
        <v>202</v>
      </c>
      <c r="G7" s="2" t="s">
        <v>201</v>
      </c>
      <c r="I7" s="2" t="s">
        <v>202</v>
      </c>
    </row>
    <row r="8" spans="1:9" ht="21" x14ac:dyDescent="0.25">
      <c r="A8" s="5" t="s">
        <v>127</v>
      </c>
      <c r="C8" s="4">
        <v>5937</v>
      </c>
      <c r="E8" s="15">
        <f>+C8/$C$206</f>
        <v>1.6005964536930245E-9</v>
      </c>
      <c r="G8" s="4">
        <v>94459</v>
      </c>
      <c r="I8" s="15">
        <f>+G8/$G$206</f>
        <v>3.8759629776101217E-9</v>
      </c>
    </row>
    <row r="9" spans="1:9" ht="21" x14ac:dyDescent="0.25">
      <c r="A9" s="5" t="s">
        <v>128</v>
      </c>
      <c r="C9" s="4">
        <v>3434721562</v>
      </c>
      <c r="E9" s="15">
        <f t="shared" ref="E9:E72" si="0">+C9/$C$206</f>
        <v>9.2599008784910995E-4</v>
      </c>
      <c r="G9" s="4">
        <v>15043643069</v>
      </c>
      <c r="I9" s="15">
        <f t="shared" ref="I9:I72" si="1">+G9/$G$206</f>
        <v>6.1729007912242459E-4</v>
      </c>
    </row>
    <row r="10" spans="1:9" ht="21" x14ac:dyDescent="0.25">
      <c r="A10" s="5" t="s">
        <v>130</v>
      </c>
      <c r="C10" s="4">
        <v>38534</v>
      </c>
      <c r="E10" s="15">
        <f t="shared" si="0"/>
        <v>1.0388644727405593E-8</v>
      </c>
      <c r="G10" s="4">
        <v>113717</v>
      </c>
      <c r="I10" s="15">
        <f t="shared" si="1"/>
        <v>4.6661819617494384E-9</v>
      </c>
    </row>
    <row r="11" spans="1:9" ht="21" x14ac:dyDescent="0.25">
      <c r="A11" s="5" t="s">
        <v>131</v>
      </c>
      <c r="C11" s="4">
        <v>0</v>
      </c>
      <c r="E11" s="15">
        <f t="shared" si="0"/>
        <v>0</v>
      </c>
      <c r="G11" s="4">
        <v>98768</v>
      </c>
      <c r="I11" s="15">
        <f t="shared" si="1"/>
        <v>4.0527753985601849E-9</v>
      </c>
    </row>
    <row r="12" spans="1:9" ht="21" x14ac:dyDescent="0.25">
      <c r="A12" s="5" t="s">
        <v>157</v>
      </c>
      <c r="C12" s="4">
        <v>0</v>
      </c>
      <c r="E12" s="15">
        <f t="shared" si="0"/>
        <v>0</v>
      </c>
      <c r="G12" s="4">
        <v>6066381</v>
      </c>
      <c r="I12" s="15">
        <f t="shared" si="1"/>
        <v>2.4892353469841375E-7</v>
      </c>
    </row>
    <row r="13" spans="1:9" ht="21" x14ac:dyDescent="0.25">
      <c r="A13" s="5" t="s">
        <v>158</v>
      </c>
      <c r="C13" s="4">
        <v>0</v>
      </c>
      <c r="E13" s="15">
        <f t="shared" si="0"/>
        <v>0</v>
      </c>
      <c r="G13" s="4">
        <v>13204</v>
      </c>
      <c r="I13" s="15">
        <f t="shared" si="1"/>
        <v>5.418034825306646E-10</v>
      </c>
    </row>
    <row r="14" spans="1:9" ht="21" x14ac:dyDescent="0.25">
      <c r="A14" s="5" t="s">
        <v>132</v>
      </c>
      <c r="C14" s="4">
        <v>27237</v>
      </c>
      <c r="E14" s="15">
        <f t="shared" si="0"/>
        <v>7.343009198119742E-9</v>
      </c>
      <c r="G14" s="4">
        <v>154529</v>
      </c>
      <c r="I14" s="15">
        <f t="shared" si="1"/>
        <v>6.3408323501954758E-9</v>
      </c>
    </row>
    <row r="15" spans="1:9" ht="21" x14ac:dyDescent="0.25">
      <c r="A15" s="5" t="s">
        <v>127</v>
      </c>
      <c r="C15" s="4">
        <v>0</v>
      </c>
      <c r="E15" s="15">
        <f t="shared" si="0"/>
        <v>0</v>
      </c>
      <c r="G15" s="4">
        <v>19178088</v>
      </c>
      <c r="I15" s="15">
        <f t="shared" si="1"/>
        <v>7.8693993234470974E-7</v>
      </c>
    </row>
    <row r="16" spans="1:9" ht="21" x14ac:dyDescent="0.25">
      <c r="A16" s="5" t="s">
        <v>157</v>
      </c>
      <c r="C16" s="4">
        <v>0</v>
      </c>
      <c r="E16" s="15">
        <f t="shared" si="0"/>
        <v>0</v>
      </c>
      <c r="G16" s="4">
        <v>35829561</v>
      </c>
      <c r="I16" s="15">
        <f t="shared" si="1"/>
        <v>1.4702045537219692E-6</v>
      </c>
    </row>
    <row r="17" spans="1:9" ht="21" x14ac:dyDescent="0.25">
      <c r="A17" s="5" t="s">
        <v>157</v>
      </c>
      <c r="C17" s="4">
        <v>0</v>
      </c>
      <c r="E17" s="15">
        <f t="shared" si="0"/>
        <v>0</v>
      </c>
      <c r="G17" s="4">
        <v>130679951</v>
      </c>
      <c r="I17" s="15">
        <f t="shared" si="1"/>
        <v>5.3622275483744772E-6</v>
      </c>
    </row>
    <row r="18" spans="1:9" ht="21" x14ac:dyDescent="0.25">
      <c r="A18" s="5" t="s">
        <v>157</v>
      </c>
      <c r="C18" s="4">
        <v>0</v>
      </c>
      <c r="E18" s="15">
        <f t="shared" si="0"/>
        <v>0</v>
      </c>
      <c r="G18" s="4">
        <v>224456086</v>
      </c>
      <c r="I18" s="15">
        <f t="shared" si="1"/>
        <v>9.2101703324751854E-6</v>
      </c>
    </row>
    <row r="19" spans="1:9" ht="21" x14ac:dyDescent="0.25">
      <c r="A19" s="5" t="s">
        <v>157</v>
      </c>
      <c r="C19" s="4">
        <v>0</v>
      </c>
      <c r="E19" s="15">
        <f t="shared" si="0"/>
        <v>0</v>
      </c>
      <c r="G19" s="4">
        <v>408216868</v>
      </c>
      <c r="I19" s="15">
        <f t="shared" si="1"/>
        <v>1.675047869661925E-5</v>
      </c>
    </row>
    <row r="20" spans="1:9" ht="21" x14ac:dyDescent="0.25">
      <c r="A20" s="5" t="s">
        <v>157</v>
      </c>
      <c r="C20" s="4">
        <v>0</v>
      </c>
      <c r="E20" s="15">
        <f t="shared" si="0"/>
        <v>0</v>
      </c>
      <c r="G20" s="4">
        <v>995265585</v>
      </c>
      <c r="I20" s="15">
        <f t="shared" si="1"/>
        <v>4.0839015449554613E-5</v>
      </c>
    </row>
    <row r="21" spans="1:9" ht="21" x14ac:dyDescent="0.25">
      <c r="A21" s="5" t="s">
        <v>157</v>
      </c>
      <c r="C21" s="4">
        <v>0</v>
      </c>
      <c r="E21" s="15">
        <f t="shared" si="0"/>
        <v>0</v>
      </c>
      <c r="G21" s="4">
        <v>195261629</v>
      </c>
      <c r="I21" s="15">
        <f t="shared" si="1"/>
        <v>8.0122258858535745E-6</v>
      </c>
    </row>
    <row r="22" spans="1:9" ht="21" x14ac:dyDescent="0.25">
      <c r="A22" s="5" t="s">
        <v>157</v>
      </c>
      <c r="C22" s="4">
        <v>0</v>
      </c>
      <c r="E22" s="15">
        <f t="shared" si="0"/>
        <v>0</v>
      </c>
      <c r="G22" s="4">
        <v>578201911</v>
      </c>
      <c r="I22" s="15">
        <f t="shared" si="1"/>
        <v>2.3725523249446027E-5</v>
      </c>
    </row>
    <row r="23" spans="1:9" ht="21" x14ac:dyDescent="0.25">
      <c r="A23" s="5" t="s">
        <v>127</v>
      </c>
      <c r="C23" s="4">
        <v>0</v>
      </c>
      <c r="E23" s="15">
        <f t="shared" si="0"/>
        <v>0</v>
      </c>
      <c r="G23" s="4">
        <v>71232883</v>
      </c>
      <c r="I23" s="15">
        <f t="shared" si="1"/>
        <v>2.9229191214858659E-6</v>
      </c>
    </row>
    <row r="24" spans="1:9" ht="21" x14ac:dyDescent="0.25">
      <c r="A24" s="5" t="s">
        <v>133</v>
      </c>
      <c r="C24" s="4">
        <v>14674</v>
      </c>
      <c r="E24" s="15">
        <f t="shared" si="0"/>
        <v>3.956064066277824E-9</v>
      </c>
      <c r="G24" s="4">
        <v>86075</v>
      </c>
      <c r="I24" s="15">
        <f t="shared" si="1"/>
        <v>3.5319399241765339E-9</v>
      </c>
    </row>
    <row r="25" spans="1:9" ht="21" x14ac:dyDescent="0.25">
      <c r="A25" s="5" t="s">
        <v>133</v>
      </c>
      <c r="C25" s="4">
        <v>0</v>
      </c>
      <c r="E25" s="15">
        <f t="shared" si="0"/>
        <v>0</v>
      </c>
      <c r="G25" s="4">
        <v>21</v>
      </c>
      <c r="I25" s="15">
        <f t="shared" si="1"/>
        <v>8.6169896494577068E-13</v>
      </c>
    </row>
    <row r="26" spans="1:9" ht="21" x14ac:dyDescent="0.25">
      <c r="A26" s="5" t="s">
        <v>159</v>
      </c>
      <c r="C26" s="4">
        <v>0</v>
      </c>
      <c r="E26" s="15">
        <f t="shared" si="0"/>
        <v>0</v>
      </c>
      <c r="G26" s="4">
        <v>55912173281</v>
      </c>
      <c r="I26" s="15">
        <f t="shared" si="1"/>
        <v>2.2942600878145844E-3</v>
      </c>
    </row>
    <row r="27" spans="1:9" ht="21" x14ac:dyDescent="0.25">
      <c r="A27" s="5" t="s">
        <v>134</v>
      </c>
      <c r="C27" s="4">
        <v>49524</v>
      </c>
      <c r="E27" s="15">
        <f t="shared" si="0"/>
        <v>1.335151402605581E-8</v>
      </c>
      <c r="G27" s="4">
        <v>106211</v>
      </c>
      <c r="I27" s="15">
        <f t="shared" si="1"/>
        <v>4.3581861317073928E-9</v>
      </c>
    </row>
    <row r="28" spans="1:9" ht="21" x14ac:dyDescent="0.25">
      <c r="A28" s="5" t="s">
        <v>127</v>
      </c>
      <c r="C28" s="4">
        <v>0</v>
      </c>
      <c r="E28" s="15">
        <f t="shared" si="0"/>
        <v>0</v>
      </c>
      <c r="G28" s="4">
        <v>50109589056</v>
      </c>
      <c r="I28" s="15">
        <f t="shared" si="1"/>
        <v>2.0561610011149102E-3</v>
      </c>
    </row>
    <row r="29" spans="1:9" ht="21" x14ac:dyDescent="0.25">
      <c r="A29" s="5" t="s">
        <v>127</v>
      </c>
      <c r="C29" s="4">
        <v>0</v>
      </c>
      <c r="E29" s="15">
        <f t="shared" si="0"/>
        <v>0</v>
      </c>
      <c r="G29" s="4">
        <v>95208219178</v>
      </c>
      <c r="I29" s="15">
        <f t="shared" si="1"/>
        <v>3.906705900952984E-3</v>
      </c>
    </row>
    <row r="30" spans="1:9" ht="21" x14ac:dyDescent="0.25">
      <c r="A30" s="5" t="s">
        <v>127</v>
      </c>
      <c r="C30" s="4">
        <v>0</v>
      </c>
      <c r="E30" s="15">
        <f t="shared" si="0"/>
        <v>0</v>
      </c>
      <c r="G30" s="4">
        <v>11775753433</v>
      </c>
      <c r="I30" s="15">
        <f t="shared" si="1"/>
        <v>4.8319783546060504E-4</v>
      </c>
    </row>
    <row r="31" spans="1:9" ht="21" x14ac:dyDescent="0.25">
      <c r="A31" s="5" t="s">
        <v>158</v>
      </c>
      <c r="C31" s="4">
        <v>0</v>
      </c>
      <c r="E31" s="15">
        <f t="shared" si="0"/>
        <v>0</v>
      </c>
      <c r="G31" s="4">
        <v>71044</v>
      </c>
      <c r="I31" s="15">
        <f t="shared" si="1"/>
        <v>2.9151686316955869E-9</v>
      </c>
    </row>
    <row r="32" spans="1:9" ht="21" x14ac:dyDescent="0.25">
      <c r="A32" s="5" t="s">
        <v>127</v>
      </c>
      <c r="C32" s="4">
        <v>0</v>
      </c>
      <c r="E32" s="15">
        <f t="shared" si="0"/>
        <v>0</v>
      </c>
      <c r="G32" s="4">
        <v>116356164400</v>
      </c>
      <c r="I32" s="15">
        <f t="shared" si="1"/>
        <v>4.7744755442161871E-3</v>
      </c>
    </row>
    <row r="33" spans="1:9" ht="21" x14ac:dyDescent="0.25">
      <c r="A33" s="5" t="s">
        <v>127</v>
      </c>
      <c r="C33" s="4">
        <v>0</v>
      </c>
      <c r="E33" s="15">
        <f t="shared" si="0"/>
        <v>0</v>
      </c>
      <c r="G33" s="4">
        <v>60131506856</v>
      </c>
      <c r="I33" s="15">
        <f t="shared" si="1"/>
        <v>2.4673932008783196E-3</v>
      </c>
    </row>
    <row r="34" spans="1:9" ht="21" x14ac:dyDescent="0.25">
      <c r="A34" s="5" t="s">
        <v>160</v>
      </c>
      <c r="C34" s="4">
        <v>0</v>
      </c>
      <c r="E34" s="15">
        <f t="shared" si="0"/>
        <v>0</v>
      </c>
      <c r="G34" s="4">
        <v>26371452862</v>
      </c>
      <c r="I34" s="15">
        <f t="shared" si="1"/>
        <v>1.082107315966742E-3</v>
      </c>
    </row>
    <row r="35" spans="1:9" ht="21" x14ac:dyDescent="0.25">
      <c r="A35" s="5" t="s">
        <v>161</v>
      </c>
      <c r="C35" s="4">
        <v>0</v>
      </c>
      <c r="E35" s="15">
        <f t="shared" si="0"/>
        <v>0</v>
      </c>
      <c r="G35" s="4">
        <v>62544376141</v>
      </c>
      <c r="I35" s="15">
        <f t="shared" si="1"/>
        <v>2.5664011516132691E-3</v>
      </c>
    </row>
    <row r="36" spans="1:9" ht="21" x14ac:dyDescent="0.25">
      <c r="A36" s="5" t="s">
        <v>127</v>
      </c>
      <c r="C36" s="4">
        <v>0</v>
      </c>
      <c r="E36" s="15">
        <f t="shared" si="0"/>
        <v>0</v>
      </c>
      <c r="G36" s="4">
        <v>100219178108</v>
      </c>
      <c r="I36" s="15">
        <f t="shared" si="1"/>
        <v>4.1123220020656878E-3</v>
      </c>
    </row>
    <row r="37" spans="1:9" ht="21" x14ac:dyDescent="0.25">
      <c r="A37" s="5" t="s">
        <v>129</v>
      </c>
      <c r="C37" s="4">
        <v>0</v>
      </c>
      <c r="E37" s="15">
        <f t="shared" si="0"/>
        <v>0</v>
      </c>
      <c r="G37" s="4">
        <v>44213060851</v>
      </c>
      <c r="I37" s="15">
        <f t="shared" si="1"/>
        <v>1.814207084399575E-3</v>
      </c>
    </row>
    <row r="38" spans="1:9" ht="21" x14ac:dyDescent="0.25">
      <c r="A38" s="5" t="s">
        <v>143</v>
      </c>
      <c r="C38" s="4">
        <v>0</v>
      </c>
      <c r="E38" s="15">
        <f t="shared" si="0"/>
        <v>0</v>
      </c>
      <c r="G38" s="4">
        <v>3386301380</v>
      </c>
      <c r="I38" s="15">
        <f t="shared" si="1"/>
        <v>1.3895106638763975E-4</v>
      </c>
    </row>
    <row r="39" spans="1:9" ht="21" x14ac:dyDescent="0.25">
      <c r="A39" s="5" t="s">
        <v>136</v>
      </c>
      <c r="C39" s="4">
        <v>0</v>
      </c>
      <c r="E39" s="15">
        <f t="shared" si="0"/>
        <v>0</v>
      </c>
      <c r="G39" s="4">
        <v>2539726040</v>
      </c>
      <c r="I39" s="15">
        <f t="shared" si="1"/>
        <v>1.0421329999589623E-4</v>
      </c>
    </row>
    <row r="40" spans="1:9" ht="21" x14ac:dyDescent="0.25">
      <c r="A40" s="5" t="s">
        <v>127</v>
      </c>
      <c r="C40" s="4">
        <v>0</v>
      </c>
      <c r="E40" s="15">
        <f t="shared" si="0"/>
        <v>0</v>
      </c>
      <c r="G40" s="4">
        <v>10021917796</v>
      </c>
      <c r="I40" s="15">
        <f t="shared" si="1"/>
        <v>4.1123219959927616E-4</v>
      </c>
    </row>
    <row r="41" spans="1:9" ht="21" x14ac:dyDescent="0.25">
      <c r="A41" s="5" t="s">
        <v>133</v>
      </c>
      <c r="C41" s="4">
        <v>0</v>
      </c>
      <c r="E41" s="15">
        <f t="shared" si="0"/>
        <v>0</v>
      </c>
      <c r="G41" s="4">
        <v>93190410968</v>
      </c>
      <c r="I41" s="15">
        <f t="shared" si="1"/>
        <v>3.8239086035236473E-3</v>
      </c>
    </row>
    <row r="42" spans="1:9" ht="21" x14ac:dyDescent="0.25">
      <c r="A42" s="5" t="s">
        <v>143</v>
      </c>
      <c r="C42" s="4">
        <v>0</v>
      </c>
      <c r="E42" s="15">
        <f t="shared" si="0"/>
        <v>0</v>
      </c>
      <c r="G42" s="4">
        <v>2709041108</v>
      </c>
      <c r="I42" s="15">
        <f t="shared" si="1"/>
        <v>1.1116085327424493E-4</v>
      </c>
    </row>
    <row r="43" spans="1:9" ht="21" x14ac:dyDescent="0.25">
      <c r="A43" s="5" t="s">
        <v>162</v>
      </c>
      <c r="C43" s="4">
        <v>0</v>
      </c>
      <c r="E43" s="15">
        <f t="shared" si="0"/>
        <v>0</v>
      </c>
      <c r="G43" s="4">
        <v>35630136991</v>
      </c>
      <c r="I43" s="15">
        <f t="shared" si="1"/>
        <v>1.4620215317152721E-3</v>
      </c>
    </row>
    <row r="44" spans="1:9" ht="21" x14ac:dyDescent="0.25">
      <c r="A44" s="5" t="s">
        <v>127</v>
      </c>
      <c r="C44" s="4">
        <v>0</v>
      </c>
      <c r="E44" s="15">
        <f t="shared" si="0"/>
        <v>0</v>
      </c>
      <c r="G44" s="4">
        <v>30065753427</v>
      </c>
      <c r="I44" s="15">
        <f t="shared" si="1"/>
        <v>1.2336966003981265E-3</v>
      </c>
    </row>
    <row r="45" spans="1:9" ht="21" x14ac:dyDescent="0.25">
      <c r="A45" s="5" t="s">
        <v>163</v>
      </c>
      <c r="C45" s="4">
        <v>0</v>
      </c>
      <c r="E45" s="15">
        <f t="shared" si="0"/>
        <v>0</v>
      </c>
      <c r="G45" s="4">
        <v>4313609046</v>
      </c>
      <c r="I45" s="15">
        <f t="shared" si="1"/>
        <v>1.7700154524375776E-4</v>
      </c>
    </row>
    <row r="46" spans="1:9" ht="21" x14ac:dyDescent="0.25">
      <c r="A46" s="5" t="s">
        <v>140</v>
      </c>
      <c r="C46" s="4">
        <v>0</v>
      </c>
      <c r="E46" s="15">
        <f t="shared" si="0"/>
        <v>0</v>
      </c>
      <c r="G46" s="4">
        <v>163131852088</v>
      </c>
      <c r="I46" s="15">
        <f t="shared" si="1"/>
        <v>6.6938356235198169E-3</v>
      </c>
    </row>
    <row r="47" spans="1:9" ht="21" x14ac:dyDescent="0.25">
      <c r="A47" s="5" t="s">
        <v>164</v>
      </c>
      <c r="C47" s="4">
        <v>0</v>
      </c>
      <c r="E47" s="15">
        <f t="shared" si="0"/>
        <v>0</v>
      </c>
      <c r="G47" s="4">
        <v>345148497941</v>
      </c>
      <c r="I47" s="15">
        <f t="shared" si="1"/>
        <v>1.4162576353730817E-2</v>
      </c>
    </row>
    <row r="48" spans="1:9" ht="21" x14ac:dyDescent="0.25">
      <c r="A48" s="5" t="s">
        <v>164</v>
      </c>
      <c r="C48" s="4">
        <v>0</v>
      </c>
      <c r="E48" s="15">
        <f t="shared" si="0"/>
        <v>0</v>
      </c>
      <c r="G48" s="4">
        <v>623529878047</v>
      </c>
      <c r="I48" s="15">
        <f t="shared" si="1"/>
        <v>2.5585478596469643E-2</v>
      </c>
    </row>
    <row r="49" spans="1:9" ht="21" x14ac:dyDescent="0.25">
      <c r="A49" s="5" t="s">
        <v>165</v>
      </c>
      <c r="C49" s="4">
        <v>0</v>
      </c>
      <c r="E49" s="15">
        <f t="shared" si="0"/>
        <v>0</v>
      </c>
      <c r="G49" s="4">
        <v>77837671237</v>
      </c>
      <c r="I49" s="15">
        <f t="shared" si="1"/>
        <v>3.1939352732720042E-3</v>
      </c>
    </row>
    <row r="50" spans="1:9" ht="21" x14ac:dyDescent="0.25">
      <c r="A50" s="5" t="s">
        <v>127</v>
      </c>
      <c r="C50" s="4">
        <v>0</v>
      </c>
      <c r="E50" s="15">
        <f t="shared" si="0"/>
        <v>0</v>
      </c>
      <c r="G50" s="4">
        <v>19041643838</v>
      </c>
      <c r="I50" s="15">
        <f t="shared" si="1"/>
        <v>7.813411802890767E-4</v>
      </c>
    </row>
    <row r="51" spans="1:9" ht="21" x14ac:dyDescent="0.25">
      <c r="A51" s="5" t="s">
        <v>165</v>
      </c>
      <c r="C51" s="4">
        <v>0</v>
      </c>
      <c r="E51" s="15">
        <f t="shared" si="0"/>
        <v>0</v>
      </c>
      <c r="G51" s="4">
        <v>216920547960</v>
      </c>
      <c r="I51" s="15">
        <f t="shared" si="1"/>
        <v>8.9009624596476863E-3</v>
      </c>
    </row>
    <row r="52" spans="1:9" ht="21" x14ac:dyDescent="0.25">
      <c r="A52" s="5" t="s">
        <v>127</v>
      </c>
      <c r="C52" s="4">
        <v>0</v>
      </c>
      <c r="E52" s="15">
        <f t="shared" si="0"/>
        <v>0</v>
      </c>
      <c r="G52" s="4">
        <v>35076712346</v>
      </c>
      <c r="I52" s="15">
        <f t="shared" si="1"/>
        <v>1.4393127010594636E-3</v>
      </c>
    </row>
    <row r="53" spans="1:9" ht="21" x14ac:dyDescent="0.25">
      <c r="A53" s="5" t="s">
        <v>135</v>
      </c>
      <c r="C53" s="4">
        <v>69262</v>
      </c>
      <c r="E53" s="15">
        <f t="shared" si="0"/>
        <v>1.8672816502557901E-8</v>
      </c>
      <c r="G53" s="4">
        <v>445872</v>
      </c>
      <c r="I53" s="15">
        <f t="shared" si="1"/>
        <v>1.8295592423728602E-8</v>
      </c>
    </row>
    <row r="54" spans="1:9" ht="21" x14ac:dyDescent="0.25">
      <c r="A54" s="5" t="s">
        <v>127</v>
      </c>
      <c r="C54" s="4">
        <v>0</v>
      </c>
      <c r="E54" s="15">
        <f t="shared" si="0"/>
        <v>0</v>
      </c>
      <c r="G54" s="4">
        <v>10021917818</v>
      </c>
      <c r="I54" s="15">
        <f t="shared" si="1"/>
        <v>4.1123220050200837E-4</v>
      </c>
    </row>
    <row r="55" spans="1:9" ht="21" x14ac:dyDescent="0.25">
      <c r="A55" s="5" t="s">
        <v>127</v>
      </c>
      <c r="C55" s="4">
        <v>0</v>
      </c>
      <c r="E55" s="15">
        <f t="shared" si="0"/>
        <v>0</v>
      </c>
      <c r="G55" s="4">
        <v>17538356179</v>
      </c>
      <c r="I55" s="15">
        <f t="shared" si="1"/>
        <v>7.1965635077593146E-4</v>
      </c>
    </row>
    <row r="56" spans="1:9" ht="21" x14ac:dyDescent="0.25">
      <c r="A56" s="5" t="s">
        <v>165</v>
      </c>
      <c r="C56" s="4">
        <v>0</v>
      </c>
      <c r="E56" s="15">
        <f t="shared" si="0"/>
        <v>0</v>
      </c>
      <c r="G56" s="4">
        <v>81692876715</v>
      </c>
      <c r="I56" s="15">
        <f t="shared" si="1"/>
        <v>3.3521270147027593E-3</v>
      </c>
    </row>
    <row r="57" spans="1:9" ht="21" x14ac:dyDescent="0.25">
      <c r="A57" s="5" t="s">
        <v>127</v>
      </c>
      <c r="C57" s="4">
        <v>0</v>
      </c>
      <c r="E57" s="15">
        <f t="shared" si="0"/>
        <v>0</v>
      </c>
      <c r="G57" s="4">
        <v>45098630143</v>
      </c>
      <c r="I57" s="15">
        <f t="shared" si="1"/>
        <v>1.850544900699773E-3</v>
      </c>
    </row>
    <row r="58" spans="1:9" ht="21" x14ac:dyDescent="0.25">
      <c r="A58" s="5" t="s">
        <v>127</v>
      </c>
      <c r="C58" s="4">
        <v>0</v>
      </c>
      <c r="E58" s="15">
        <f t="shared" si="0"/>
        <v>0</v>
      </c>
      <c r="G58" s="4">
        <v>30065753425</v>
      </c>
      <c r="I58" s="15">
        <f t="shared" si="1"/>
        <v>1.2336966003160599E-3</v>
      </c>
    </row>
    <row r="59" spans="1:9" ht="21" x14ac:dyDescent="0.25">
      <c r="A59" s="5" t="s">
        <v>127</v>
      </c>
      <c r="C59" s="4">
        <v>0</v>
      </c>
      <c r="E59" s="15">
        <f t="shared" si="0"/>
        <v>0</v>
      </c>
      <c r="G59" s="4">
        <v>72555324229</v>
      </c>
      <c r="I59" s="15">
        <f t="shared" si="1"/>
        <v>2.9771832280682904E-3</v>
      </c>
    </row>
    <row r="60" spans="1:9" ht="21" x14ac:dyDescent="0.25">
      <c r="A60" s="5" t="s">
        <v>127</v>
      </c>
      <c r="C60" s="4">
        <v>0</v>
      </c>
      <c r="E60" s="15">
        <f t="shared" si="0"/>
        <v>0</v>
      </c>
      <c r="G60" s="4">
        <v>12498108161</v>
      </c>
      <c r="I60" s="15">
        <f t="shared" si="1"/>
        <v>5.1283842219590427E-4</v>
      </c>
    </row>
    <row r="61" spans="1:9" ht="21" x14ac:dyDescent="0.25">
      <c r="A61" s="5" t="s">
        <v>127</v>
      </c>
      <c r="C61" s="4">
        <v>0</v>
      </c>
      <c r="E61" s="15">
        <f t="shared" si="0"/>
        <v>0</v>
      </c>
      <c r="G61" s="4">
        <v>114874427080</v>
      </c>
      <c r="I61" s="15">
        <f t="shared" si="1"/>
        <v>4.7136749958844957E-3</v>
      </c>
    </row>
    <row r="62" spans="1:9" ht="21" x14ac:dyDescent="0.25">
      <c r="A62" s="5" t="s">
        <v>133</v>
      </c>
      <c r="C62" s="4">
        <v>0</v>
      </c>
      <c r="E62" s="15">
        <f t="shared" si="0"/>
        <v>0</v>
      </c>
      <c r="G62" s="4">
        <v>18526027399</v>
      </c>
      <c r="I62" s="15">
        <f t="shared" si="1"/>
        <v>7.6018374448929942E-4</v>
      </c>
    </row>
    <row r="63" spans="1:9" ht="21" x14ac:dyDescent="0.25">
      <c r="A63" s="5" t="s">
        <v>132</v>
      </c>
      <c r="C63" s="4">
        <v>0</v>
      </c>
      <c r="E63" s="15">
        <f t="shared" si="0"/>
        <v>0</v>
      </c>
      <c r="G63" s="4">
        <v>45692114332</v>
      </c>
      <c r="I63" s="15">
        <f t="shared" si="1"/>
        <v>1.8748975060032481E-3</v>
      </c>
    </row>
    <row r="64" spans="1:9" ht="21" x14ac:dyDescent="0.25">
      <c r="A64" s="5" t="s">
        <v>140</v>
      </c>
      <c r="C64" s="4">
        <v>0</v>
      </c>
      <c r="E64" s="15">
        <f t="shared" si="0"/>
        <v>0</v>
      </c>
      <c r="G64" s="4">
        <v>28651700722</v>
      </c>
      <c r="I64" s="15">
        <f t="shared" si="1"/>
        <v>1.175673374099209E-3</v>
      </c>
    </row>
    <row r="65" spans="1:9" ht="21" x14ac:dyDescent="0.25">
      <c r="A65" s="5" t="s">
        <v>143</v>
      </c>
      <c r="C65" s="4">
        <v>0</v>
      </c>
      <c r="E65" s="15">
        <f t="shared" si="0"/>
        <v>0</v>
      </c>
      <c r="G65" s="4">
        <v>213141632820</v>
      </c>
      <c r="I65" s="15">
        <f t="shared" si="1"/>
        <v>8.7459011613259755E-3</v>
      </c>
    </row>
    <row r="66" spans="1:9" ht="21" x14ac:dyDescent="0.25">
      <c r="A66" s="5" t="s">
        <v>166</v>
      </c>
      <c r="C66" s="4">
        <v>0</v>
      </c>
      <c r="E66" s="15">
        <f t="shared" si="0"/>
        <v>0</v>
      </c>
      <c r="G66" s="4">
        <v>883962070241</v>
      </c>
      <c r="I66" s="15">
        <f t="shared" si="1"/>
        <v>3.6271866713237635E-2</v>
      </c>
    </row>
    <row r="67" spans="1:9" ht="21" x14ac:dyDescent="0.25">
      <c r="A67" s="5" t="s">
        <v>143</v>
      </c>
      <c r="C67" s="4">
        <v>0</v>
      </c>
      <c r="E67" s="15">
        <f t="shared" si="0"/>
        <v>0</v>
      </c>
      <c r="G67" s="4">
        <v>180197260269</v>
      </c>
      <c r="I67" s="15">
        <f t="shared" si="1"/>
        <v>7.3940853647552832E-3</v>
      </c>
    </row>
    <row r="68" spans="1:9" ht="21" x14ac:dyDescent="0.25">
      <c r="A68" s="5" t="s">
        <v>143</v>
      </c>
      <c r="C68" s="4">
        <v>0</v>
      </c>
      <c r="E68" s="15">
        <f t="shared" si="0"/>
        <v>0</v>
      </c>
      <c r="G68" s="4">
        <v>195127397259</v>
      </c>
      <c r="I68" s="15">
        <f t="shared" si="1"/>
        <v>8.0067179166972615E-3</v>
      </c>
    </row>
    <row r="69" spans="1:9" ht="21" x14ac:dyDescent="0.25">
      <c r="A69" s="5" t="s">
        <v>133</v>
      </c>
      <c r="C69" s="4">
        <v>0</v>
      </c>
      <c r="E69" s="15">
        <f t="shared" si="0"/>
        <v>0</v>
      </c>
      <c r="G69" s="4">
        <v>69041095888</v>
      </c>
      <c r="I69" s="15">
        <f t="shared" si="1"/>
        <v>2.8329828983529193E-3</v>
      </c>
    </row>
    <row r="70" spans="1:9" ht="21" x14ac:dyDescent="0.25">
      <c r="A70" s="5" t="s">
        <v>143</v>
      </c>
      <c r="C70" s="4">
        <v>0</v>
      </c>
      <c r="E70" s="15">
        <f t="shared" si="0"/>
        <v>0</v>
      </c>
      <c r="G70" s="4">
        <v>178212328762</v>
      </c>
      <c r="I70" s="15">
        <f t="shared" si="1"/>
        <v>7.3126371064186095E-3</v>
      </c>
    </row>
    <row r="71" spans="1:9" ht="21" x14ac:dyDescent="0.25">
      <c r="A71" s="5" t="s">
        <v>136</v>
      </c>
      <c r="C71" s="4">
        <v>0</v>
      </c>
      <c r="E71" s="15">
        <f t="shared" si="0"/>
        <v>0</v>
      </c>
      <c r="G71" s="4">
        <v>214890410958</v>
      </c>
      <c r="I71" s="15">
        <f t="shared" si="1"/>
        <v>8.8176592713942806E-3</v>
      </c>
    </row>
    <row r="72" spans="1:9" ht="21" x14ac:dyDescent="0.25">
      <c r="A72" s="5" t="s">
        <v>143</v>
      </c>
      <c r="C72" s="4">
        <v>0</v>
      </c>
      <c r="E72" s="15">
        <f t="shared" si="0"/>
        <v>0</v>
      </c>
      <c r="G72" s="4">
        <v>223693150679</v>
      </c>
      <c r="I72" s="15">
        <f t="shared" si="1"/>
        <v>9.1788645907406007E-3</v>
      </c>
    </row>
    <row r="73" spans="1:9" ht="21" x14ac:dyDescent="0.25">
      <c r="A73" s="5" t="s">
        <v>163</v>
      </c>
      <c r="C73" s="4">
        <v>0</v>
      </c>
      <c r="E73" s="15">
        <f t="shared" ref="E73:E136" si="2">+C73/$C$206</f>
        <v>0</v>
      </c>
      <c r="G73" s="4">
        <v>275671232873</v>
      </c>
      <c r="I73" s="15">
        <f t="shared" ref="I73:I136" si="3">+G73/$G$206</f>
        <v>1.1311696001523267E-2</v>
      </c>
    </row>
    <row r="74" spans="1:9" ht="21" x14ac:dyDescent="0.25">
      <c r="A74" s="5" t="s">
        <v>141</v>
      </c>
      <c r="C74" s="4">
        <v>0</v>
      </c>
      <c r="E74" s="15">
        <f t="shared" si="2"/>
        <v>0</v>
      </c>
      <c r="G74" s="4">
        <v>73528767122</v>
      </c>
      <c r="I74" s="15">
        <f t="shared" si="3"/>
        <v>3.0171267867983814E-3</v>
      </c>
    </row>
    <row r="75" spans="1:9" ht="21" x14ac:dyDescent="0.25">
      <c r="A75" s="5" t="s">
        <v>132</v>
      </c>
      <c r="C75" s="4">
        <v>0</v>
      </c>
      <c r="E75" s="15">
        <f t="shared" si="2"/>
        <v>0</v>
      </c>
      <c r="G75" s="4">
        <v>138945205475</v>
      </c>
      <c r="I75" s="15">
        <f t="shared" si="3"/>
        <v>5.7013780829516629E-3</v>
      </c>
    </row>
    <row r="76" spans="1:9" ht="21" x14ac:dyDescent="0.25">
      <c r="A76" s="5" t="s">
        <v>163</v>
      </c>
      <c r="C76" s="4">
        <v>0</v>
      </c>
      <c r="E76" s="15">
        <f t="shared" si="2"/>
        <v>0</v>
      </c>
      <c r="G76" s="4">
        <v>245411506847</v>
      </c>
      <c r="I76" s="15">
        <f t="shared" si="3"/>
        <v>1.0070040068373419E-2</v>
      </c>
    </row>
    <row r="77" spans="1:9" ht="21" x14ac:dyDescent="0.25">
      <c r="A77" s="5" t="s">
        <v>132</v>
      </c>
      <c r="C77" s="4">
        <v>0</v>
      </c>
      <c r="E77" s="15">
        <f t="shared" si="2"/>
        <v>0</v>
      </c>
      <c r="G77" s="4">
        <v>22835342464</v>
      </c>
      <c r="I77" s="15">
        <f t="shared" si="3"/>
        <v>9.3700909359100022E-4</v>
      </c>
    </row>
    <row r="78" spans="1:9" ht="21" x14ac:dyDescent="0.25">
      <c r="A78" s="5" t="s">
        <v>162</v>
      </c>
      <c r="C78" s="4">
        <v>0</v>
      </c>
      <c r="E78" s="15">
        <f t="shared" si="2"/>
        <v>0</v>
      </c>
      <c r="G78" s="4">
        <v>56095890409</v>
      </c>
      <c r="I78" s="15">
        <f t="shared" si="3"/>
        <v>2.3017986049117469E-3</v>
      </c>
    </row>
    <row r="79" spans="1:9" ht="21" x14ac:dyDescent="0.25">
      <c r="A79" s="5" t="s">
        <v>163</v>
      </c>
      <c r="C79" s="4">
        <v>0</v>
      </c>
      <c r="E79" s="15">
        <f t="shared" si="2"/>
        <v>0</v>
      </c>
      <c r="G79" s="4">
        <v>165830136982</v>
      </c>
      <c r="I79" s="15">
        <f t="shared" si="3"/>
        <v>6.8045551140097508E-3</v>
      </c>
    </row>
    <row r="80" spans="1:9" ht="21" x14ac:dyDescent="0.25">
      <c r="A80" s="5" t="s">
        <v>127</v>
      </c>
      <c r="C80" s="4">
        <v>0</v>
      </c>
      <c r="E80" s="15">
        <f t="shared" si="2"/>
        <v>0</v>
      </c>
      <c r="G80" s="4">
        <v>11890410959</v>
      </c>
      <c r="I80" s="15">
        <f t="shared" si="3"/>
        <v>4.8790261029286422E-4</v>
      </c>
    </row>
    <row r="81" spans="1:9" ht="21" x14ac:dyDescent="0.25">
      <c r="A81" s="5" t="s">
        <v>127</v>
      </c>
      <c r="C81" s="4">
        <v>0</v>
      </c>
      <c r="E81" s="15">
        <f t="shared" si="2"/>
        <v>0</v>
      </c>
      <c r="G81" s="4">
        <v>72871232876</v>
      </c>
      <c r="I81" s="15">
        <f t="shared" si="3"/>
        <v>2.9901459973129246E-3</v>
      </c>
    </row>
    <row r="82" spans="1:9" ht="21" x14ac:dyDescent="0.25">
      <c r="A82" s="5" t="s">
        <v>145</v>
      </c>
      <c r="C82" s="4">
        <v>0</v>
      </c>
      <c r="E82" s="15">
        <f t="shared" si="2"/>
        <v>0</v>
      </c>
      <c r="G82" s="4">
        <v>202376712324</v>
      </c>
      <c r="I82" s="15">
        <f t="shared" si="3"/>
        <v>8.3041811208913706E-3</v>
      </c>
    </row>
    <row r="83" spans="1:9" ht="21" x14ac:dyDescent="0.25">
      <c r="A83" s="5" t="s">
        <v>142</v>
      </c>
      <c r="C83" s="4">
        <v>0</v>
      </c>
      <c r="E83" s="15">
        <f t="shared" si="2"/>
        <v>0</v>
      </c>
      <c r="G83" s="4">
        <v>27486986301</v>
      </c>
      <c r="I83" s="15">
        <f t="shared" si="3"/>
        <v>1.1278813164309655E-3</v>
      </c>
    </row>
    <row r="84" spans="1:9" ht="21" x14ac:dyDescent="0.25">
      <c r="A84" s="5" t="s">
        <v>140</v>
      </c>
      <c r="C84" s="4">
        <v>0</v>
      </c>
      <c r="E84" s="15">
        <f t="shared" si="2"/>
        <v>0</v>
      </c>
      <c r="G84" s="4">
        <v>131005479451</v>
      </c>
      <c r="I84" s="15">
        <f t="shared" si="3"/>
        <v>5.3755850497691016E-3</v>
      </c>
    </row>
    <row r="85" spans="1:9" ht="21" x14ac:dyDescent="0.25">
      <c r="A85" s="5" t="s">
        <v>130</v>
      </c>
      <c r="C85" s="4">
        <v>0</v>
      </c>
      <c r="E85" s="15">
        <f t="shared" si="2"/>
        <v>0</v>
      </c>
      <c r="G85" s="4">
        <v>153789041093</v>
      </c>
      <c r="I85" s="15">
        <f t="shared" si="3"/>
        <v>6.3104694061828902E-3</v>
      </c>
    </row>
    <row r="86" spans="1:9" ht="21" x14ac:dyDescent="0.25">
      <c r="A86" s="5" t="s">
        <v>136</v>
      </c>
      <c r="C86" s="4">
        <v>0</v>
      </c>
      <c r="E86" s="15">
        <f t="shared" si="2"/>
        <v>0</v>
      </c>
      <c r="G86" s="4">
        <v>109602739723</v>
      </c>
      <c r="I86" s="15">
        <f t="shared" si="3"/>
        <v>4.4973603511680857E-3</v>
      </c>
    </row>
    <row r="87" spans="1:9" ht="21" x14ac:dyDescent="0.25">
      <c r="A87" s="5" t="s">
        <v>163</v>
      </c>
      <c r="C87" s="4">
        <v>0</v>
      </c>
      <c r="E87" s="15">
        <f t="shared" si="2"/>
        <v>0</v>
      </c>
      <c r="G87" s="4">
        <v>123346849311</v>
      </c>
      <c r="I87" s="15">
        <f t="shared" si="3"/>
        <v>5.0613263038386024E-3</v>
      </c>
    </row>
    <row r="88" spans="1:9" ht="21" x14ac:dyDescent="0.25">
      <c r="A88" s="5" t="s">
        <v>167</v>
      </c>
      <c r="C88" s="4">
        <v>0</v>
      </c>
      <c r="E88" s="15">
        <f t="shared" si="2"/>
        <v>0</v>
      </c>
      <c r="G88" s="4">
        <v>217479452052</v>
      </c>
      <c r="I88" s="15">
        <f t="shared" si="3"/>
        <v>8.9238961300086555E-3</v>
      </c>
    </row>
    <row r="89" spans="1:9" ht="21" x14ac:dyDescent="0.25">
      <c r="A89" s="5" t="s">
        <v>167</v>
      </c>
      <c r="C89" s="4">
        <v>0</v>
      </c>
      <c r="E89" s="15">
        <f t="shared" si="2"/>
        <v>0</v>
      </c>
      <c r="G89" s="4">
        <v>281946575339</v>
      </c>
      <c r="I89" s="15">
        <f t="shared" si="3"/>
        <v>1.1569193911410525E-2</v>
      </c>
    </row>
    <row r="90" spans="1:9" ht="21" x14ac:dyDescent="0.25">
      <c r="A90" s="5" t="s">
        <v>163</v>
      </c>
      <c r="C90" s="4">
        <v>0</v>
      </c>
      <c r="E90" s="15">
        <f t="shared" si="2"/>
        <v>0</v>
      </c>
      <c r="G90" s="4">
        <v>93001643831</v>
      </c>
      <c r="I90" s="15">
        <f t="shared" si="3"/>
        <v>3.816162867972758E-3</v>
      </c>
    </row>
    <row r="91" spans="1:9" ht="21" x14ac:dyDescent="0.25">
      <c r="A91" s="5" t="s">
        <v>163</v>
      </c>
      <c r="C91" s="4">
        <v>0</v>
      </c>
      <c r="E91" s="15">
        <f t="shared" si="2"/>
        <v>0</v>
      </c>
      <c r="G91" s="4">
        <v>61545205475</v>
      </c>
      <c r="I91" s="15">
        <f t="shared" si="3"/>
        <v>2.5254018978658225E-3</v>
      </c>
    </row>
    <row r="92" spans="1:9" ht="21" x14ac:dyDescent="0.25">
      <c r="A92" s="5" t="s">
        <v>141</v>
      </c>
      <c r="C92" s="4">
        <v>0</v>
      </c>
      <c r="E92" s="15">
        <f t="shared" si="2"/>
        <v>0</v>
      </c>
      <c r="G92" s="4">
        <v>45308219177</v>
      </c>
      <c r="I92" s="15">
        <f t="shared" si="3"/>
        <v>1.8591450270646198E-3</v>
      </c>
    </row>
    <row r="93" spans="1:9" ht="21" x14ac:dyDescent="0.25">
      <c r="A93" s="5" t="s">
        <v>133</v>
      </c>
      <c r="C93" s="4">
        <v>0</v>
      </c>
      <c r="E93" s="15">
        <f t="shared" si="2"/>
        <v>0</v>
      </c>
      <c r="G93" s="4">
        <v>69041095889</v>
      </c>
      <c r="I93" s="15">
        <f t="shared" si="3"/>
        <v>2.8329828983939525E-3</v>
      </c>
    </row>
    <row r="94" spans="1:9" ht="21" x14ac:dyDescent="0.25">
      <c r="A94" s="5" t="s">
        <v>160</v>
      </c>
      <c r="C94" s="4">
        <v>1415462713</v>
      </c>
      <c r="E94" s="15">
        <f t="shared" si="2"/>
        <v>3.8160427804657357E-4</v>
      </c>
      <c r="G94" s="4">
        <v>288316185522</v>
      </c>
      <c r="I94" s="15">
        <f t="shared" si="3"/>
        <v>1.1830559935305723E-2</v>
      </c>
    </row>
    <row r="95" spans="1:9" ht="21" x14ac:dyDescent="0.25">
      <c r="A95" s="5" t="s">
        <v>168</v>
      </c>
      <c r="C95" s="4">
        <v>1415462712</v>
      </c>
      <c r="E95" s="15">
        <f t="shared" si="2"/>
        <v>3.8160427777697673E-4</v>
      </c>
      <c r="G95" s="4">
        <v>106512710852</v>
      </c>
      <c r="I95" s="15">
        <f t="shared" si="3"/>
        <v>4.3705663187969786E-3</v>
      </c>
    </row>
    <row r="96" spans="1:9" ht="21" x14ac:dyDescent="0.25">
      <c r="A96" s="5" t="s">
        <v>127</v>
      </c>
      <c r="C96" s="4">
        <v>0</v>
      </c>
      <c r="E96" s="15">
        <f t="shared" si="2"/>
        <v>0</v>
      </c>
      <c r="G96" s="4">
        <v>221017808220</v>
      </c>
      <c r="I96" s="15">
        <f t="shared" si="3"/>
        <v>9.0690865037027068E-3</v>
      </c>
    </row>
    <row r="97" spans="1:9" ht="21" x14ac:dyDescent="0.25">
      <c r="A97" s="5" t="s">
        <v>127</v>
      </c>
      <c r="C97" s="4">
        <v>0</v>
      </c>
      <c r="E97" s="15">
        <f t="shared" si="2"/>
        <v>0</v>
      </c>
      <c r="G97" s="4">
        <v>9061643833</v>
      </c>
      <c r="I97" s="15">
        <f t="shared" si="3"/>
        <v>3.718290053144441E-4</v>
      </c>
    </row>
    <row r="98" spans="1:9" ht="21" x14ac:dyDescent="0.25">
      <c r="A98" s="5" t="s">
        <v>127</v>
      </c>
      <c r="C98" s="4">
        <v>0</v>
      </c>
      <c r="E98" s="15">
        <f t="shared" si="2"/>
        <v>0</v>
      </c>
      <c r="G98" s="4">
        <v>57994520548</v>
      </c>
      <c r="I98" s="15">
        <f t="shared" si="3"/>
        <v>2.3797056347018013E-3</v>
      </c>
    </row>
    <row r="99" spans="1:9" ht="21" x14ac:dyDescent="0.25">
      <c r="A99" s="5" t="s">
        <v>136</v>
      </c>
      <c r="C99" s="4">
        <v>0</v>
      </c>
      <c r="E99" s="15">
        <f t="shared" si="2"/>
        <v>0</v>
      </c>
      <c r="G99" s="4">
        <v>93205479452</v>
      </c>
      <c r="I99" s="15">
        <f t="shared" si="3"/>
        <v>3.8245269129077472E-3</v>
      </c>
    </row>
    <row r="100" spans="1:9" ht="21" x14ac:dyDescent="0.25">
      <c r="A100" s="5" t="s">
        <v>127</v>
      </c>
      <c r="C100" s="4">
        <v>0</v>
      </c>
      <c r="E100" s="15">
        <f t="shared" si="2"/>
        <v>0</v>
      </c>
      <c r="G100" s="4">
        <v>934773287676</v>
      </c>
      <c r="I100" s="15">
        <f t="shared" si="3"/>
        <v>3.835681783092211E-2</v>
      </c>
    </row>
    <row r="101" spans="1:9" ht="21" x14ac:dyDescent="0.25">
      <c r="A101" s="5" t="s">
        <v>127</v>
      </c>
      <c r="C101" s="4">
        <v>0</v>
      </c>
      <c r="E101" s="15">
        <f t="shared" si="2"/>
        <v>0</v>
      </c>
      <c r="G101" s="4">
        <v>77412328767</v>
      </c>
      <c r="I101" s="15">
        <f t="shared" si="3"/>
        <v>3.1764820748840764E-3</v>
      </c>
    </row>
    <row r="102" spans="1:9" ht="21" x14ac:dyDescent="0.25">
      <c r="A102" s="5" t="s">
        <v>133</v>
      </c>
      <c r="C102" s="4">
        <v>0</v>
      </c>
      <c r="E102" s="15">
        <f t="shared" si="2"/>
        <v>0</v>
      </c>
      <c r="G102" s="4">
        <v>63949315067</v>
      </c>
      <c r="I102" s="15">
        <f t="shared" si="3"/>
        <v>2.6240504096297561E-3</v>
      </c>
    </row>
    <row r="103" spans="1:9" ht="21" x14ac:dyDescent="0.25">
      <c r="A103" s="5" t="s">
        <v>136</v>
      </c>
      <c r="C103" s="4">
        <v>0</v>
      </c>
      <c r="E103" s="15">
        <f t="shared" si="2"/>
        <v>0</v>
      </c>
      <c r="G103" s="4">
        <v>92342465753</v>
      </c>
      <c r="I103" s="15">
        <f t="shared" si="3"/>
        <v>3.7891146266619226E-3</v>
      </c>
    </row>
    <row r="104" spans="1:9" ht="21" x14ac:dyDescent="0.25">
      <c r="A104" s="5" t="s">
        <v>163</v>
      </c>
      <c r="C104" s="4">
        <v>0</v>
      </c>
      <c r="E104" s="15">
        <f t="shared" si="2"/>
        <v>0</v>
      </c>
      <c r="G104" s="4">
        <v>101549589039</v>
      </c>
      <c r="I104" s="15">
        <f t="shared" si="3"/>
        <v>4.1669131316940319E-3</v>
      </c>
    </row>
    <row r="105" spans="1:9" ht="21" x14ac:dyDescent="0.25">
      <c r="A105" s="5" t="s">
        <v>136</v>
      </c>
      <c r="C105" s="4">
        <v>0</v>
      </c>
      <c r="E105" s="15">
        <f t="shared" si="2"/>
        <v>0</v>
      </c>
      <c r="G105" s="4">
        <v>126863013696</v>
      </c>
      <c r="I105" s="15">
        <f t="shared" si="3"/>
        <v>5.2056060757973491E-3</v>
      </c>
    </row>
    <row r="106" spans="1:9" ht="21" x14ac:dyDescent="0.25">
      <c r="A106" s="5" t="s">
        <v>141</v>
      </c>
      <c r="C106" s="4">
        <v>0</v>
      </c>
      <c r="E106" s="15">
        <f t="shared" si="2"/>
        <v>0</v>
      </c>
      <c r="G106" s="4">
        <v>83065068492</v>
      </c>
      <c r="I106" s="15">
        <f t="shared" si="3"/>
        <v>3.408432549652664E-3</v>
      </c>
    </row>
    <row r="107" spans="1:9" ht="21" x14ac:dyDescent="0.25">
      <c r="A107" s="5" t="s">
        <v>127</v>
      </c>
      <c r="C107" s="4">
        <v>0</v>
      </c>
      <c r="E107" s="15">
        <f t="shared" si="2"/>
        <v>0</v>
      </c>
      <c r="G107" s="4">
        <v>76428493150</v>
      </c>
      <c r="I107" s="15">
        <f t="shared" si="3"/>
        <v>3.1361120685580914E-3</v>
      </c>
    </row>
    <row r="108" spans="1:9" ht="21" x14ac:dyDescent="0.25">
      <c r="A108" s="5" t="s">
        <v>138</v>
      </c>
      <c r="C108" s="4">
        <v>0</v>
      </c>
      <c r="E108" s="15">
        <f t="shared" si="2"/>
        <v>0</v>
      </c>
      <c r="G108" s="4">
        <v>45304109587</v>
      </c>
      <c r="I108" s="15">
        <f t="shared" si="3"/>
        <v>1.8589763970908411E-3</v>
      </c>
    </row>
    <row r="109" spans="1:9" ht="21" x14ac:dyDescent="0.25">
      <c r="A109" s="5" t="s">
        <v>127</v>
      </c>
      <c r="C109" s="4">
        <v>0</v>
      </c>
      <c r="E109" s="15">
        <f t="shared" si="2"/>
        <v>0</v>
      </c>
      <c r="G109" s="4">
        <v>112493835617</v>
      </c>
      <c r="I109" s="15">
        <f t="shared" si="3"/>
        <v>4.6159915101880271E-3</v>
      </c>
    </row>
    <row r="110" spans="1:9" ht="21" x14ac:dyDescent="0.25">
      <c r="A110" s="5" t="s">
        <v>136</v>
      </c>
      <c r="C110" s="4">
        <v>0</v>
      </c>
      <c r="E110" s="15">
        <f t="shared" si="2"/>
        <v>0</v>
      </c>
      <c r="G110" s="4">
        <v>143821232874</v>
      </c>
      <c r="I110" s="15">
        <f t="shared" si="3"/>
        <v>5.9014575002262117E-3</v>
      </c>
    </row>
    <row r="111" spans="1:9" ht="21" x14ac:dyDescent="0.25">
      <c r="A111" s="5" t="s">
        <v>160</v>
      </c>
      <c r="C111" s="4">
        <v>0</v>
      </c>
      <c r="E111" s="15">
        <f t="shared" si="2"/>
        <v>0</v>
      </c>
      <c r="G111" s="4">
        <v>992309742899</v>
      </c>
      <c r="I111" s="15">
        <f t="shared" si="3"/>
        <v>4.0717727541032006E-2</v>
      </c>
    </row>
    <row r="112" spans="1:9" ht="21" x14ac:dyDescent="0.25">
      <c r="A112" s="5" t="s">
        <v>133</v>
      </c>
      <c r="C112" s="4">
        <v>0</v>
      </c>
      <c r="E112" s="15">
        <f t="shared" si="2"/>
        <v>0</v>
      </c>
      <c r="G112" s="4">
        <v>63431506849</v>
      </c>
      <c r="I112" s="15">
        <f t="shared" si="3"/>
        <v>2.6028030379397077E-3</v>
      </c>
    </row>
    <row r="113" spans="1:9" ht="21" x14ac:dyDescent="0.25">
      <c r="A113" s="5" t="s">
        <v>138</v>
      </c>
      <c r="C113" s="4">
        <v>0</v>
      </c>
      <c r="E113" s="15">
        <f t="shared" si="2"/>
        <v>0</v>
      </c>
      <c r="G113" s="4">
        <v>80350684930</v>
      </c>
      <c r="I113" s="15">
        <f t="shared" si="3"/>
        <v>3.2970524779459397E-3</v>
      </c>
    </row>
    <row r="114" spans="1:9" ht="21" x14ac:dyDescent="0.25">
      <c r="A114" s="5" t="s">
        <v>133</v>
      </c>
      <c r="C114" s="4">
        <v>0</v>
      </c>
      <c r="E114" s="15">
        <f t="shared" si="2"/>
        <v>0</v>
      </c>
      <c r="G114" s="4">
        <v>41424657533</v>
      </c>
      <c r="I114" s="15">
        <f t="shared" si="3"/>
        <v>1.6997897390199582E-3</v>
      </c>
    </row>
    <row r="115" spans="1:9" ht="21" x14ac:dyDescent="0.25">
      <c r="A115" s="5" t="s">
        <v>163</v>
      </c>
      <c r="C115" s="4">
        <v>0</v>
      </c>
      <c r="E115" s="15">
        <f t="shared" si="2"/>
        <v>0</v>
      </c>
      <c r="G115" s="4">
        <v>52569863011</v>
      </c>
      <c r="I115" s="15">
        <f t="shared" si="3"/>
        <v>2.157114121139031E-3</v>
      </c>
    </row>
    <row r="116" spans="1:9" ht="21" x14ac:dyDescent="0.25">
      <c r="A116" s="5" t="s">
        <v>136</v>
      </c>
      <c r="C116" s="4">
        <v>0</v>
      </c>
      <c r="E116" s="15">
        <f t="shared" si="2"/>
        <v>0</v>
      </c>
      <c r="G116" s="4">
        <v>51608219176</v>
      </c>
      <c r="I116" s="15">
        <f t="shared" si="3"/>
        <v>2.117654716507318E-3</v>
      </c>
    </row>
    <row r="117" spans="1:9" ht="21" x14ac:dyDescent="0.25">
      <c r="A117" s="5" t="s">
        <v>163</v>
      </c>
      <c r="C117" s="4">
        <v>0</v>
      </c>
      <c r="E117" s="15">
        <f t="shared" si="2"/>
        <v>0</v>
      </c>
      <c r="G117" s="4">
        <v>32824109587</v>
      </c>
      <c r="I117" s="15">
        <f t="shared" si="3"/>
        <v>1.3468810122087831E-3</v>
      </c>
    </row>
    <row r="118" spans="1:9" ht="21" x14ac:dyDescent="0.25">
      <c r="A118" s="5" t="s">
        <v>127</v>
      </c>
      <c r="C118" s="4">
        <v>0</v>
      </c>
      <c r="E118" s="15">
        <f t="shared" si="2"/>
        <v>0</v>
      </c>
      <c r="G118" s="4">
        <v>76808219175</v>
      </c>
      <c r="I118" s="15">
        <f t="shared" si="3"/>
        <v>3.1516934744012094E-3</v>
      </c>
    </row>
    <row r="119" spans="1:9" ht="21" x14ac:dyDescent="0.25">
      <c r="A119" s="5" t="s">
        <v>136</v>
      </c>
      <c r="C119" s="4">
        <v>26205479450</v>
      </c>
      <c r="E119" s="15">
        <f t="shared" si="2"/>
        <v>7.0649145149057485E-3</v>
      </c>
      <c r="G119" s="4">
        <v>120098828068</v>
      </c>
      <c r="I119" s="15">
        <f t="shared" si="3"/>
        <v>4.9280493255902703E-3</v>
      </c>
    </row>
    <row r="120" spans="1:9" ht="21" x14ac:dyDescent="0.25">
      <c r="A120" s="5" t="s">
        <v>163</v>
      </c>
      <c r="C120" s="4">
        <v>0</v>
      </c>
      <c r="E120" s="15">
        <f t="shared" si="2"/>
        <v>0</v>
      </c>
      <c r="G120" s="4">
        <v>31670136984</v>
      </c>
      <c r="I120" s="15">
        <f t="shared" si="3"/>
        <v>1.2995297266096939E-3</v>
      </c>
    </row>
    <row r="121" spans="1:9" ht="21" x14ac:dyDescent="0.25">
      <c r="A121" s="5" t="s">
        <v>142</v>
      </c>
      <c r="C121" s="4">
        <v>0</v>
      </c>
      <c r="E121" s="15">
        <f t="shared" si="2"/>
        <v>0</v>
      </c>
      <c r="G121" s="4">
        <v>32794520547</v>
      </c>
      <c r="I121" s="15">
        <f t="shared" si="3"/>
        <v>1.3456668767258433E-3</v>
      </c>
    </row>
    <row r="122" spans="1:9" ht="21" x14ac:dyDescent="0.25">
      <c r="A122" s="5" t="s">
        <v>136</v>
      </c>
      <c r="C122" s="4">
        <v>21008219177</v>
      </c>
      <c r="E122" s="15">
        <f t="shared" si="2"/>
        <v>5.6637495558551441E-3</v>
      </c>
      <c r="G122" s="4">
        <v>93364077399</v>
      </c>
      <c r="I122" s="15">
        <f t="shared" si="3"/>
        <v>3.8310347075159582E-3</v>
      </c>
    </row>
    <row r="123" spans="1:9" ht="21" x14ac:dyDescent="0.25">
      <c r="A123" s="5" t="s">
        <v>163</v>
      </c>
      <c r="C123" s="4">
        <v>0</v>
      </c>
      <c r="E123" s="15">
        <f t="shared" si="2"/>
        <v>0</v>
      </c>
      <c r="G123" s="4">
        <v>94882191778</v>
      </c>
      <c r="I123" s="15">
        <f t="shared" si="3"/>
        <v>3.8933279260423195E-3</v>
      </c>
    </row>
    <row r="124" spans="1:9" ht="21" x14ac:dyDescent="0.25">
      <c r="A124" s="5" t="s">
        <v>127</v>
      </c>
      <c r="C124" s="4">
        <v>0</v>
      </c>
      <c r="E124" s="15">
        <f t="shared" si="2"/>
        <v>0</v>
      </c>
      <c r="G124" s="4">
        <v>82849315066</v>
      </c>
      <c r="I124" s="15">
        <f t="shared" si="3"/>
        <v>3.3995794780399165E-3</v>
      </c>
    </row>
    <row r="125" spans="1:9" ht="21" x14ac:dyDescent="0.25">
      <c r="A125" s="5" t="s">
        <v>142</v>
      </c>
      <c r="C125" s="4">
        <v>0</v>
      </c>
      <c r="E125" s="15">
        <f t="shared" si="2"/>
        <v>0</v>
      </c>
      <c r="G125" s="4">
        <v>30205479451</v>
      </c>
      <c r="I125" s="15">
        <f t="shared" si="3"/>
        <v>1.2394300180294021E-3</v>
      </c>
    </row>
    <row r="126" spans="1:9" ht="21" x14ac:dyDescent="0.25">
      <c r="A126" s="5" t="s">
        <v>163</v>
      </c>
      <c r="C126" s="4">
        <v>0</v>
      </c>
      <c r="E126" s="15">
        <f t="shared" si="2"/>
        <v>0</v>
      </c>
      <c r="G126" s="4">
        <v>30772602738</v>
      </c>
      <c r="I126" s="15">
        <f t="shared" si="3"/>
        <v>1.2627009489534281E-3</v>
      </c>
    </row>
    <row r="127" spans="1:9" ht="21" x14ac:dyDescent="0.25">
      <c r="A127" s="5" t="s">
        <v>141</v>
      </c>
      <c r="C127" s="4">
        <v>0</v>
      </c>
      <c r="E127" s="15">
        <f t="shared" si="2"/>
        <v>0</v>
      </c>
      <c r="G127" s="4">
        <v>79224657532</v>
      </c>
      <c r="I127" s="15">
        <f t="shared" si="3"/>
        <v>3.2508478758813122E-3</v>
      </c>
    </row>
    <row r="128" spans="1:9" ht="21" x14ac:dyDescent="0.25">
      <c r="A128" s="5" t="s">
        <v>169</v>
      </c>
      <c r="C128" s="4">
        <v>0</v>
      </c>
      <c r="E128" s="15">
        <f t="shared" si="2"/>
        <v>0</v>
      </c>
      <c r="G128" s="4">
        <v>63086301369</v>
      </c>
      <c r="I128" s="15">
        <f t="shared" si="3"/>
        <v>2.5886381234249646E-3</v>
      </c>
    </row>
    <row r="129" spans="1:9" ht="21" x14ac:dyDescent="0.25">
      <c r="A129" s="5" t="s">
        <v>140</v>
      </c>
      <c r="C129" s="4">
        <v>0</v>
      </c>
      <c r="E129" s="15">
        <f t="shared" si="2"/>
        <v>0</v>
      </c>
      <c r="G129" s="4">
        <v>414936986665</v>
      </c>
      <c r="I129" s="15">
        <f t="shared" si="3"/>
        <v>1.702622723461655E-2</v>
      </c>
    </row>
    <row r="130" spans="1:9" ht="21" x14ac:dyDescent="0.25">
      <c r="A130" s="5" t="s">
        <v>158</v>
      </c>
      <c r="C130" s="4">
        <v>0</v>
      </c>
      <c r="E130" s="15">
        <f t="shared" si="2"/>
        <v>0</v>
      </c>
      <c r="G130" s="4">
        <v>762663504</v>
      </c>
      <c r="I130" s="15">
        <f t="shared" si="3"/>
        <v>3.1294588190414983E-5</v>
      </c>
    </row>
    <row r="131" spans="1:9" ht="21" x14ac:dyDescent="0.25">
      <c r="A131" s="5" t="s">
        <v>133</v>
      </c>
      <c r="C131" s="4">
        <v>0</v>
      </c>
      <c r="E131" s="15">
        <f t="shared" si="2"/>
        <v>0</v>
      </c>
      <c r="G131" s="4">
        <v>190726027397</v>
      </c>
      <c r="I131" s="15">
        <f t="shared" si="3"/>
        <v>7.8261152569625517E-3</v>
      </c>
    </row>
    <row r="132" spans="1:9" ht="21" x14ac:dyDescent="0.25">
      <c r="A132" s="5" t="s">
        <v>163</v>
      </c>
      <c r="C132" s="4">
        <v>0</v>
      </c>
      <c r="E132" s="15">
        <f t="shared" si="2"/>
        <v>0</v>
      </c>
      <c r="G132" s="4">
        <v>29917808216</v>
      </c>
      <c r="I132" s="15">
        <f t="shared" si="3"/>
        <v>1.2276259225320607E-3</v>
      </c>
    </row>
    <row r="133" spans="1:9" ht="21" x14ac:dyDescent="0.25">
      <c r="A133" s="5" t="s">
        <v>137</v>
      </c>
      <c r="C133" s="4">
        <v>39472602738</v>
      </c>
      <c r="E133" s="15">
        <f t="shared" si="2"/>
        <v>1.0641689061895969E-2</v>
      </c>
      <c r="G133" s="4">
        <v>170002096235</v>
      </c>
      <c r="I133" s="15">
        <f t="shared" si="3"/>
        <v>6.9757443030624188E-3</v>
      </c>
    </row>
    <row r="134" spans="1:9" ht="21" x14ac:dyDescent="0.25">
      <c r="A134" s="5" t="s">
        <v>127</v>
      </c>
      <c r="C134" s="4">
        <v>0</v>
      </c>
      <c r="E134" s="15">
        <f t="shared" si="2"/>
        <v>0</v>
      </c>
      <c r="G134" s="4">
        <v>143260273969</v>
      </c>
      <c r="I134" s="15">
        <f t="shared" si="3"/>
        <v>5.8784395141397543E-3</v>
      </c>
    </row>
    <row r="135" spans="1:9" ht="21" x14ac:dyDescent="0.25">
      <c r="A135" s="5" t="s">
        <v>136</v>
      </c>
      <c r="C135" s="4">
        <v>57342465753</v>
      </c>
      <c r="E135" s="15">
        <f t="shared" si="2"/>
        <v>1.5459347705956798E-2</v>
      </c>
      <c r="G135" s="4">
        <v>277238356157</v>
      </c>
      <c r="I135" s="15">
        <f t="shared" si="3"/>
        <v>1.1376000216369229E-2</v>
      </c>
    </row>
    <row r="136" spans="1:9" ht="21" x14ac:dyDescent="0.25">
      <c r="A136" s="5" t="s">
        <v>131</v>
      </c>
      <c r="C136" s="4">
        <v>0</v>
      </c>
      <c r="E136" s="15">
        <f t="shared" si="2"/>
        <v>0</v>
      </c>
      <c r="G136" s="4">
        <v>104712328765</v>
      </c>
      <c r="I136" s="15">
        <f t="shared" si="3"/>
        <v>4.2966907292315117E-3</v>
      </c>
    </row>
    <row r="137" spans="1:9" ht="21" x14ac:dyDescent="0.25">
      <c r="A137" s="5" t="s">
        <v>127</v>
      </c>
      <c r="C137" s="4">
        <v>0</v>
      </c>
      <c r="E137" s="15">
        <f t="shared" ref="E137:E200" si="4">+C137/$C$206</f>
        <v>0</v>
      </c>
      <c r="G137" s="4">
        <v>13980821917</v>
      </c>
      <c r="I137" s="15">
        <f t="shared" ref="I137:I200" si="5">+G137/$G$206</f>
        <v>5.7367903690333543E-4</v>
      </c>
    </row>
    <row r="138" spans="1:9" ht="21" x14ac:dyDescent="0.25">
      <c r="A138" s="5" t="s">
        <v>134</v>
      </c>
      <c r="C138" s="4">
        <v>31</v>
      </c>
      <c r="E138" s="15">
        <f t="shared" si="4"/>
        <v>8.3575021163017959E-12</v>
      </c>
      <c r="G138" s="4">
        <v>332219178081</v>
      </c>
      <c r="I138" s="15">
        <f t="shared" si="5"/>
        <v>1.3632043899406303E-2</v>
      </c>
    </row>
    <row r="139" spans="1:9" ht="21" x14ac:dyDescent="0.25">
      <c r="A139" s="5" t="s">
        <v>131</v>
      </c>
      <c r="C139" s="4">
        <v>15228367941</v>
      </c>
      <c r="E139" s="15">
        <f t="shared" si="4"/>
        <v>4.1055199127332234E-3</v>
      </c>
      <c r="G139" s="4">
        <v>174221381630</v>
      </c>
      <c r="I139" s="15">
        <f t="shared" si="5"/>
        <v>7.1488754391425286E-3</v>
      </c>
    </row>
    <row r="140" spans="1:9" ht="21" x14ac:dyDescent="0.25">
      <c r="A140" s="5" t="s">
        <v>127</v>
      </c>
      <c r="C140" s="4">
        <v>0</v>
      </c>
      <c r="E140" s="15">
        <f t="shared" si="4"/>
        <v>0</v>
      </c>
      <c r="G140" s="4">
        <v>16915068493</v>
      </c>
      <c r="I140" s="15">
        <f t="shared" si="5"/>
        <v>6.9408081011451987E-4</v>
      </c>
    </row>
    <row r="141" spans="1:9" ht="21" x14ac:dyDescent="0.25">
      <c r="A141" s="5" t="s">
        <v>136</v>
      </c>
      <c r="C141" s="4">
        <v>49556164383</v>
      </c>
      <c r="E141" s="15">
        <f t="shared" si="4"/>
        <v>1.3360185442152327E-2</v>
      </c>
      <c r="G141" s="4">
        <v>192029155378</v>
      </c>
      <c r="I141" s="15">
        <f t="shared" si="5"/>
        <v>7.879586877553961E-3</v>
      </c>
    </row>
    <row r="142" spans="1:9" ht="21" x14ac:dyDescent="0.25">
      <c r="A142" s="5" t="s">
        <v>131</v>
      </c>
      <c r="C142" s="4">
        <v>0</v>
      </c>
      <c r="E142" s="15">
        <f t="shared" si="4"/>
        <v>0</v>
      </c>
      <c r="G142" s="4">
        <v>95338356159</v>
      </c>
      <c r="I142" s="15">
        <f t="shared" si="5"/>
        <v>3.9120458486591207E-3</v>
      </c>
    </row>
    <row r="143" spans="1:9" ht="21" x14ac:dyDescent="0.25">
      <c r="A143" s="5" t="s">
        <v>127</v>
      </c>
      <c r="C143" s="4">
        <v>0</v>
      </c>
      <c r="E143" s="15">
        <f t="shared" si="4"/>
        <v>0</v>
      </c>
      <c r="G143" s="4">
        <v>59547945204</v>
      </c>
      <c r="I143" s="15">
        <f t="shared" si="5"/>
        <v>2.4434477498540127E-3</v>
      </c>
    </row>
    <row r="144" spans="1:9" ht="21" x14ac:dyDescent="0.25">
      <c r="A144" s="5" t="s">
        <v>127</v>
      </c>
      <c r="C144" s="4">
        <v>0</v>
      </c>
      <c r="E144" s="15">
        <f t="shared" si="4"/>
        <v>0</v>
      </c>
      <c r="G144" s="4">
        <v>176745205479</v>
      </c>
      <c r="I144" s="15">
        <f t="shared" si="5"/>
        <v>7.2524362200181835E-3</v>
      </c>
    </row>
    <row r="145" spans="1:9" ht="21" x14ac:dyDescent="0.25">
      <c r="A145" s="5" t="s">
        <v>136</v>
      </c>
      <c r="C145" s="4">
        <v>106965753430</v>
      </c>
      <c r="E145" s="15">
        <f t="shared" si="4"/>
        <v>2.8837629376227129E-2</v>
      </c>
      <c r="G145" s="4">
        <v>441815068489</v>
      </c>
      <c r="I145" s="15">
        <f t="shared" si="5"/>
        <v>1.8129123200686478E-2</v>
      </c>
    </row>
    <row r="146" spans="1:9" ht="21" x14ac:dyDescent="0.25">
      <c r="A146" s="5" t="s">
        <v>141</v>
      </c>
      <c r="C146" s="4">
        <v>0</v>
      </c>
      <c r="E146" s="15">
        <f t="shared" si="4"/>
        <v>0</v>
      </c>
      <c r="G146" s="4">
        <v>129797260273</v>
      </c>
      <c r="I146" s="15">
        <f t="shared" si="5"/>
        <v>5.3260078490495666E-3</v>
      </c>
    </row>
    <row r="147" spans="1:9" ht="21" x14ac:dyDescent="0.25">
      <c r="A147" s="5" t="s">
        <v>127</v>
      </c>
      <c r="C147" s="4">
        <v>0</v>
      </c>
      <c r="E147" s="15">
        <f t="shared" si="4"/>
        <v>0</v>
      </c>
      <c r="G147" s="4">
        <v>201945205480</v>
      </c>
      <c r="I147" s="15">
        <f t="shared" si="5"/>
        <v>8.2864749779941408E-3</v>
      </c>
    </row>
    <row r="148" spans="1:9" ht="21" x14ac:dyDescent="0.25">
      <c r="A148" s="5" t="s">
        <v>131</v>
      </c>
      <c r="C148" s="4">
        <v>356164384</v>
      </c>
      <c r="E148" s="15">
        <f t="shared" si="4"/>
        <v>9.6020793323591138E-5</v>
      </c>
      <c r="G148" s="4">
        <v>117282191777</v>
      </c>
      <c r="I148" s="15">
        <f t="shared" si="5"/>
        <v>4.8124734886101084E-3</v>
      </c>
    </row>
    <row r="149" spans="1:9" ht="21" x14ac:dyDescent="0.25">
      <c r="A149" s="5" t="s">
        <v>131</v>
      </c>
      <c r="C149" s="4">
        <v>77104109613</v>
      </c>
      <c r="E149" s="15">
        <f t="shared" si="4"/>
        <v>2.0787024492458488E-2</v>
      </c>
      <c r="G149" s="4">
        <v>257720547940</v>
      </c>
      <c r="I149" s="15">
        <f t="shared" si="5"/>
        <v>1.0575120447864517E-2</v>
      </c>
    </row>
    <row r="150" spans="1:9" ht="21" x14ac:dyDescent="0.25">
      <c r="A150" s="5" t="s">
        <v>138</v>
      </c>
      <c r="C150" s="4">
        <v>79742465768</v>
      </c>
      <c r="E150" s="15">
        <f t="shared" si="4"/>
        <v>2.1498316981134951E-2</v>
      </c>
      <c r="G150" s="4">
        <v>257745205465</v>
      </c>
      <c r="I150" s="15">
        <f t="shared" si="5"/>
        <v>1.0576132227091689E-2</v>
      </c>
    </row>
    <row r="151" spans="1:9" ht="21" x14ac:dyDescent="0.25">
      <c r="A151" s="5" t="s">
        <v>131</v>
      </c>
      <c r="C151" s="4">
        <v>345279178103</v>
      </c>
      <c r="E151" s="15">
        <f t="shared" si="4"/>
        <v>9.3086176184218286E-2</v>
      </c>
      <c r="G151" s="4">
        <v>1348305753420</v>
      </c>
      <c r="I151" s="15">
        <f t="shared" si="5"/>
        <v>5.5325412959640073E-2</v>
      </c>
    </row>
    <row r="152" spans="1:9" ht="21" x14ac:dyDescent="0.25">
      <c r="A152" s="5" t="s">
        <v>127</v>
      </c>
      <c r="C152" s="4">
        <v>0</v>
      </c>
      <c r="E152" s="15">
        <f t="shared" si="4"/>
        <v>0</v>
      </c>
      <c r="G152" s="4">
        <v>134630136985</v>
      </c>
      <c r="I152" s="15">
        <f t="shared" si="5"/>
        <v>5.5243166519277059E-3</v>
      </c>
    </row>
    <row r="153" spans="1:9" ht="21" x14ac:dyDescent="0.25">
      <c r="A153" s="5" t="s">
        <v>136</v>
      </c>
      <c r="C153" s="4">
        <v>78986301368</v>
      </c>
      <c r="E153" s="15">
        <f t="shared" si="4"/>
        <v>2.129445744651327E-2</v>
      </c>
      <c r="G153" s="4">
        <v>257227013167</v>
      </c>
      <c r="I153" s="15">
        <f t="shared" si="5"/>
        <v>1.0554869095337906E-2</v>
      </c>
    </row>
    <row r="154" spans="1:9" ht="21" x14ac:dyDescent="0.25">
      <c r="A154" s="5" t="s">
        <v>139</v>
      </c>
      <c r="C154" s="4">
        <v>902</v>
      </c>
      <c r="E154" s="15">
        <f t="shared" si="4"/>
        <v>2.4317635190013613E-10</v>
      </c>
      <c r="G154" s="4">
        <v>1804</v>
      </c>
      <c r="I154" s="15">
        <f t="shared" si="5"/>
        <v>7.4024044417246201E-11</v>
      </c>
    </row>
    <row r="155" spans="1:9" ht="21" x14ac:dyDescent="0.25">
      <c r="A155" s="5" t="s">
        <v>141</v>
      </c>
      <c r="C155" s="4">
        <v>0</v>
      </c>
      <c r="E155" s="15">
        <f t="shared" si="4"/>
        <v>0</v>
      </c>
      <c r="G155" s="4">
        <v>52816438356</v>
      </c>
      <c r="I155" s="15">
        <f t="shared" si="5"/>
        <v>2.1672319173089189E-3</v>
      </c>
    </row>
    <row r="156" spans="1:9" ht="21" x14ac:dyDescent="0.25">
      <c r="A156" s="5" t="s">
        <v>140</v>
      </c>
      <c r="C156" s="4">
        <v>201292014328</v>
      </c>
      <c r="E156" s="15">
        <f t="shared" si="4"/>
        <v>5.4267691475513267E-2</v>
      </c>
      <c r="G156" s="4">
        <v>910300918396</v>
      </c>
      <c r="I156" s="15">
        <f t="shared" si="5"/>
        <v>3.7352636151000838E-2</v>
      </c>
    </row>
    <row r="157" spans="1:9" ht="21" x14ac:dyDescent="0.25">
      <c r="A157" s="5" t="s">
        <v>133</v>
      </c>
      <c r="C157" s="4">
        <v>184113759930</v>
      </c>
      <c r="E157" s="15">
        <f t="shared" si="4"/>
        <v>4.9636488330814701E-2</v>
      </c>
      <c r="G157" s="4">
        <v>756895951659</v>
      </c>
      <c r="I157" s="15">
        <f t="shared" si="5"/>
        <v>3.1057926576962113E-2</v>
      </c>
    </row>
    <row r="158" spans="1:9" ht="21" x14ac:dyDescent="0.25">
      <c r="A158" s="5" t="s">
        <v>141</v>
      </c>
      <c r="C158" s="4">
        <v>96010274032</v>
      </c>
      <c r="E158" s="15">
        <f t="shared" si="4"/>
        <v>2.5884066722875979E-2</v>
      </c>
      <c r="G158" s="4">
        <v>353317808218</v>
      </c>
      <c r="I158" s="15">
        <f t="shared" si="5"/>
        <v>1.4497789982778996E-2</v>
      </c>
    </row>
    <row r="159" spans="1:9" ht="21" x14ac:dyDescent="0.25">
      <c r="A159" s="5" t="s">
        <v>142</v>
      </c>
      <c r="C159" s="4">
        <v>106991363838</v>
      </c>
      <c r="E159" s="15">
        <f t="shared" si="4"/>
        <v>2.8844533861358077E-2</v>
      </c>
      <c r="G159" s="4">
        <v>346952322721</v>
      </c>
      <c r="I159" s="15">
        <f t="shared" si="5"/>
        <v>1.4236593208296032E-2</v>
      </c>
    </row>
    <row r="160" spans="1:9" ht="21" x14ac:dyDescent="0.25">
      <c r="A160" s="5" t="s">
        <v>127</v>
      </c>
      <c r="C160" s="4">
        <v>0</v>
      </c>
      <c r="E160" s="15">
        <f t="shared" si="4"/>
        <v>0</v>
      </c>
      <c r="G160" s="4">
        <v>138945205478</v>
      </c>
      <c r="I160" s="15">
        <f t="shared" si="5"/>
        <v>5.7013780830747632E-3</v>
      </c>
    </row>
    <row r="161" spans="1:9" ht="21" x14ac:dyDescent="0.25">
      <c r="A161" s="5" t="s">
        <v>127</v>
      </c>
      <c r="C161" s="4">
        <v>0</v>
      </c>
      <c r="E161" s="15">
        <f t="shared" si="4"/>
        <v>0</v>
      </c>
      <c r="G161" s="4">
        <v>85956164385</v>
      </c>
      <c r="I161" s="15">
        <f t="shared" si="5"/>
        <v>3.5270637086315722E-3</v>
      </c>
    </row>
    <row r="162" spans="1:9" ht="21" x14ac:dyDescent="0.25">
      <c r="A162" s="5" t="s">
        <v>127</v>
      </c>
      <c r="C162" s="4">
        <v>0</v>
      </c>
      <c r="E162" s="15">
        <f t="shared" si="4"/>
        <v>0</v>
      </c>
      <c r="G162" s="4">
        <v>183649315068</v>
      </c>
      <c r="I162" s="15">
        <f t="shared" si="5"/>
        <v>7.535734509861682E-3</v>
      </c>
    </row>
    <row r="163" spans="1:9" ht="21" x14ac:dyDescent="0.25">
      <c r="A163" s="5" t="s">
        <v>127</v>
      </c>
      <c r="C163" s="4">
        <v>0</v>
      </c>
      <c r="E163" s="15">
        <f t="shared" si="4"/>
        <v>0</v>
      </c>
      <c r="G163" s="4">
        <v>84618493148</v>
      </c>
      <c r="I163" s="15">
        <f t="shared" si="5"/>
        <v>3.4721746648048754E-3</v>
      </c>
    </row>
    <row r="164" spans="1:9" ht="21" x14ac:dyDescent="0.25">
      <c r="A164" s="5" t="s">
        <v>127</v>
      </c>
      <c r="C164" s="4">
        <v>0</v>
      </c>
      <c r="E164" s="15">
        <f t="shared" si="4"/>
        <v>0</v>
      </c>
      <c r="G164" s="4">
        <v>23862328765</v>
      </c>
      <c r="I164" s="15">
        <f t="shared" si="5"/>
        <v>9.791497141902947E-4</v>
      </c>
    </row>
    <row r="165" spans="1:9" ht="21" x14ac:dyDescent="0.25">
      <c r="A165" s="5" t="s">
        <v>141</v>
      </c>
      <c r="C165" s="4">
        <v>0</v>
      </c>
      <c r="E165" s="15">
        <f t="shared" si="4"/>
        <v>0</v>
      </c>
      <c r="G165" s="4">
        <v>163972602740</v>
      </c>
      <c r="I165" s="15">
        <f t="shared" si="5"/>
        <v>6.7283343838343826E-3</v>
      </c>
    </row>
    <row r="166" spans="1:9" ht="21" x14ac:dyDescent="0.25">
      <c r="A166" s="5" t="s">
        <v>127</v>
      </c>
      <c r="C166" s="4">
        <v>0</v>
      </c>
      <c r="E166" s="15">
        <f t="shared" si="4"/>
        <v>0</v>
      </c>
      <c r="G166" s="4">
        <v>121339726025</v>
      </c>
      <c r="I166" s="15">
        <f t="shared" si="5"/>
        <v>4.9789674439307567E-3</v>
      </c>
    </row>
    <row r="167" spans="1:9" ht="21" x14ac:dyDescent="0.25">
      <c r="A167" s="5" t="s">
        <v>131</v>
      </c>
      <c r="C167" s="4">
        <v>70540273961</v>
      </c>
      <c r="E167" s="15">
        <f t="shared" si="4"/>
        <v>1.9017435126244063E-2</v>
      </c>
      <c r="G167" s="4">
        <v>180012328745</v>
      </c>
      <c r="I167" s="15">
        <f t="shared" si="5"/>
        <v>7.3864970170021095E-3</v>
      </c>
    </row>
    <row r="168" spans="1:9" ht="21" x14ac:dyDescent="0.25">
      <c r="A168" s="5" t="s">
        <v>138</v>
      </c>
      <c r="C168" s="4">
        <v>35537534269</v>
      </c>
      <c r="E168" s="15">
        <f t="shared" si="4"/>
        <v>9.5808070277843566E-3</v>
      </c>
      <c r="G168" s="4">
        <v>99002739723</v>
      </c>
      <c r="I168" s="15">
        <f t="shared" si="5"/>
        <v>4.0624075402906964E-3</v>
      </c>
    </row>
    <row r="169" spans="1:9" ht="21" x14ac:dyDescent="0.25">
      <c r="A169" s="5" t="s">
        <v>134</v>
      </c>
      <c r="C169" s="4">
        <v>21205479450</v>
      </c>
      <c r="E169" s="15">
        <f t="shared" si="4"/>
        <v>5.7169303025990078E-3</v>
      </c>
      <c r="G169" s="4">
        <v>50893150680</v>
      </c>
      <c r="I169" s="15">
        <f t="shared" si="5"/>
        <v>2.0883131077992926E-3</v>
      </c>
    </row>
    <row r="170" spans="1:9" ht="21" x14ac:dyDescent="0.25">
      <c r="A170" s="5" t="s">
        <v>136</v>
      </c>
      <c r="C170" s="4">
        <v>48156164382</v>
      </c>
      <c r="E170" s="15">
        <f t="shared" si="4"/>
        <v>1.2982749862436844E-2</v>
      </c>
      <c r="G170" s="4">
        <v>111558371061</v>
      </c>
      <c r="I170" s="15">
        <f t="shared" si="5"/>
        <v>4.5776063273476148E-3</v>
      </c>
    </row>
    <row r="171" spans="1:9" ht="21" x14ac:dyDescent="0.25">
      <c r="A171" s="5" t="s">
        <v>134</v>
      </c>
      <c r="C171" s="4">
        <v>45616438350</v>
      </c>
      <c r="E171" s="15">
        <f t="shared" si="4"/>
        <v>1.2298047743492755E-2</v>
      </c>
      <c r="G171" s="4">
        <v>104917808205</v>
      </c>
      <c r="I171" s="15">
        <f t="shared" si="5"/>
        <v>4.3051222254584468E-3</v>
      </c>
    </row>
    <row r="172" spans="1:9" ht="21" x14ac:dyDescent="0.25">
      <c r="A172" s="5" t="s">
        <v>134</v>
      </c>
      <c r="C172" s="4">
        <v>123287671230</v>
      </c>
      <c r="E172" s="15">
        <f t="shared" si="4"/>
        <v>3.3237966878020803E-2</v>
      </c>
      <c r="G172" s="4">
        <v>279452054788</v>
      </c>
      <c r="I172" s="15">
        <f t="shared" si="5"/>
        <v>1.1466835541085161E-2</v>
      </c>
    </row>
    <row r="173" spans="1:9" ht="21" x14ac:dyDescent="0.25">
      <c r="A173" s="5" t="s">
        <v>134</v>
      </c>
      <c r="C173" s="4">
        <v>110958904080</v>
      </c>
      <c r="E173" s="15">
        <f t="shared" si="4"/>
        <v>2.9914170182939612E-2</v>
      </c>
      <c r="G173" s="4">
        <v>240410958840</v>
      </c>
      <c r="I173" s="15">
        <f t="shared" si="5"/>
        <v>9.8648511616213456E-3</v>
      </c>
    </row>
    <row r="174" spans="1:9" ht="21" x14ac:dyDescent="0.25">
      <c r="A174" s="5" t="s">
        <v>127</v>
      </c>
      <c r="C174" s="4">
        <v>1035616439</v>
      </c>
      <c r="E174" s="15">
        <f t="shared" si="4"/>
        <v>2.7919892195546546E-4</v>
      </c>
      <c r="G174" s="4">
        <v>17993835613</v>
      </c>
      <c r="I174" s="15">
        <f t="shared" si="5"/>
        <v>7.3834616776792604E-4</v>
      </c>
    </row>
    <row r="175" spans="1:9" ht="21" x14ac:dyDescent="0.25">
      <c r="A175" s="5" t="s">
        <v>134</v>
      </c>
      <c r="C175" s="4">
        <v>91232876700</v>
      </c>
      <c r="E175" s="15">
        <f t="shared" si="4"/>
        <v>2.4596095486985509E-2</v>
      </c>
      <c r="G175" s="4">
        <v>185506849290</v>
      </c>
      <c r="I175" s="15">
        <f t="shared" si="5"/>
        <v>7.6119552392163847E-3</v>
      </c>
    </row>
    <row r="176" spans="1:9" ht="21" x14ac:dyDescent="0.25">
      <c r="A176" s="5" t="s">
        <v>127</v>
      </c>
      <c r="C176" s="4">
        <v>9553561643</v>
      </c>
      <c r="E176" s="15">
        <f t="shared" si="4"/>
        <v>2.5756100532126503E-3</v>
      </c>
      <c r="G176" s="4">
        <v>19987397245</v>
      </c>
      <c r="I176" s="15">
        <f t="shared" si="5"/>
        <v>8.20148548475069E-4</v>
      </c>
    </row>
    <row r="177" spans="1:9" ht="21" x14ac:dyDescent="0.25">
      <c r="A177" s="5" t="s">
        <v>143</v>
      </c>
      <c r="C177" s="4">
        <v>32363013723</v>
      </c>
      <c r="E177" s="15">
        <f t="shared" si="4"/>
        <v>8.7249663122540826E-3</v>
      </c>
      <c r="G177" s="4">
        <v>68609589039</v>
      </c>
      <c r="I177" s="15">
        <f t="shared" si="5"/>
        <v>2.8152767552505234E-3</v>
      </c>
    </row>
    <row r="178" spans="1:9" ht="21" x14ac:dyDescent="0.25">
      <c r="A178" s="5" t="s">
        <v>127</v>
      </c>
      <c r="C178" s="4">
        <v>13808219185</v>
      </c>
      <c r="E178" s="15">
        <f t="shared" si="4"/>
        <v>3.7226522922902115E-3</v>
      </c>
      <c r="G178" s="4">
        <v>62136986301</v>
      </c>
      <c r="I178" s="15">
        <f t="shared" si="5"/>
        <v>2.5496846085914871E-3</v>
      </c>
    </row>
    <row r="179" spans="1:9" ht="21" x14ac:dyDescent="0.25">
      <c r="A179" s="5" t="s">
        <v>127</v>
      </c>
      <c r="C179" s="4">
        <v>19331506854</v>
      </c>
      <c r="E179" s="15">
        <f t="shared" si="4"/>
        <v>5.2117132078583119E-3</v>
      </c>
      <c r="G179" s="4">
        <v>84575342466</v>
      </c>
      <c r="I179" s="15">
        <f t="shared" si="5"/>
        <v>3.4704040506136325E-3</v>
      </c>
    </row>
    <row r="180" spans="1:9" ht="21" x14ac:dyDescent="0.25">
      <c r="A180" s="5" t="s">
        <v>131</v>
      </c>
      <c r="C180" s="4">
        <v>59732876712</v>
      </c>
      <c r="E180" s="15">
        <f t="shared" si="4"/>
        <v>1.61037949526882E-2</v>
      </c>
      <c r="G180" s="4">
        <v>110219178058</v>
      </c>
      <c r="I180" s="15">
        <f t="shared" si="5"/>
        <v>4.52265484046439E-3</v>
      </c>
    </row>
    <row r="181" spans="1:9" ht="21" x14ac:dyDescent="0.25">
      <c r="A181" s="5" t="s">
        <v>144</v>
      </c>
      <c r="C181" s="4">
        <v>12883561637</v>
      </c>
      <c r="E181" s="15">
        <f t="shared" si="4"/>
        <v>3.4733675369913587E-3</v>
      </c>
      <c r="G181" s="4">
        <v>24579858149</v>
      </c>
      <c r="I181" s="15">
        <f t="shared" si="5"/>
        <v>1.008592301214627E-3</v>
      </c>
    </row>
    <row r="182" spans="1:9" ht="21" x14ac:dyDescent="0.25">
      <c r="A182" s="5" t="s">
        <v>145</v>
      </c>
      <c r="C182" s="4">
        <v>13054794519</v>
      </c>
      <c r="E182" s="15">
        <f t="shared" si="4"/>
        <v>3.5195313813041157E-3</v>
      </c>
      <c r="G182" s="4">
        <v>23348771990</v>
      </c>
      <c r="I182" s="15">
        <f t="shared" si="5"/>
        <v>9.5807679316846676E-4</v>
      </c>
    </row>
    <row r="183" spans="1:9" ht="21" x14ac:dyDescent="0.25">
      <c r="A183" s="5" t="s">
        <v>134</v>
      </c>
      <c r="C183" s="4">
        <v>113424657510</v>
      </c>
      <c r="E183" s="15">
        <f t="shared" si="4"/>
        <v>3.0578929521955848E-2</v>
      </c>
      <c r="G183" s="4">
        <v>204164383518</v>
      </c>
      <c r="I183" s="15">
        <f t="shared" si="5"/>
        <v>8.3775351407739031E-3</v>
      </c>
    </row>
    <row r="184" spans="1:9" ht="21" x14ac:dyDescent="0.25">
      <c r="A184" s="5" t="s">
        <v>131</v>
      </c>
      <c r="C184" s="4">
        <v>23893150672</v>
      </c>
      <c r="E184" s="15">
        <f t="shared" si="4"/>
        <v>6.4415179776244405E-3</v>
      </c>
      <c r="G184" s="4">
        <v>38650684904</v>
      </c>
      <c r="I184" s="15">
        <f t="shared" si="5"/>
        <v>1.5859645322010439E-3</v>
      </c>
    </row>
    <row r="185" spans="1:9" ht="21" x14ac:dyDescent="0.25">
      <c r="A185" s="5" t="s">
        <v>143</v>
      </c>
      <c r="C185" s="4">
        <v>135924657539</v>
      </c>
      <c r="E185" s="15">
        <f t="shared" si="4"/>
        <v>3.6644858485154495E-2</v>
      </c>
      <c r="G185" s="4">
        <v>212042465753</v>
      </c>
      <c r="I185" s="15">
        <f t="shared" si="5"/>
        <v>8.700798726852815E-3</v>
      </c>
    </row>
    <row r="186" spans="1:9" ht="21" x14ac:dyDescent="0.25">
      <c r="A186" s="5" t="s">
        <v>137</v>
      </c>
      <c r="C186" s="4">
        <v>73304383560</v>
      </c>
      <c r="E186" s="15">
        <f t="shared" si="4"/>
        <v>1.9762630346351565E-2</v>
      </c>
      <c r="G186" s="4">
        <v>101731948015</v>
      </c>
      <c r="I186" s="15">
        <f t="shared" si="5"/>
        <v>4.1743959193544025E-3</v>
      </c>
    </row>
    <row r="187" spans="1:9" ht="21" x14ac:dyDescent="0.25">
      <c r="A187" s="5" t="s">
        <v>136</v>
      </c>
      <c r="C187" s="4">
        <v>52602739725</v>
      </c>
      <c r="E187" s="15">
        <f t="shared" si="4"/>
        <v>1.418153253467613E-2</v>
      </c>
      <c r="G187" s="4">
        <v>69820000023</v>
      </c>
      <c r="I187" s="15">
        <f t="shared" si="5"/>
        <v>2.8649438929682276E-3</v>
      </c>
    </row>
    <row r="188" spans="1:9" ht="21" x14ac:dyDescent="0.25">
      <c r="A188" s="5" t="s">
        <v>145</v>
      </c>
      <c r="C188" s="4">
        <v>10520547943</v>
      </c>
      <c r="E188" s="15">
        <f t="shared" si="4"/>
        <v>2.8363065063960321E-3</v>
      </c>
      <c r="G188" s="4">
        <v>12924755302</v>
      </c>
      <c r="I188" s="15">
        <f t="shared" si="5"/>
        <v>5.3034515551956011E-4</v>
      </c>
    </row>
    <row r="189" spans="1:9" ht="21" x14ac:dyDescent="0.25">
      <c r="A189" s="5" t="s">
        <v>131</v>
      </c>
      <c r="C189" s="4">
        <v>26054794500</v>
      </c>
      <c r="E189" s="15">
        <f t="shared" si="4"/>
        <v>7.0242903281793022E-3</v>
      </c>
      <c r="G189" s="4">
        <v>30369862990</v>
      </c>
      <c r="I189" s="15">
        <f t="shared" si="5"/>
        <v>1.2461752144775175E-3</v>
      </c>
    </row>
    <row r="190" spans="1:9" ht="21" x14ac:dyDescent="0.25">
      <c r="A190" s="5" t="s">
        <v>140</v>
      </c>
      <c r="C190" s="4">
        <v>6428969531</v>
      </c>
      <c r="E190" s="15">
        <f t="shared" si="4"/>
        <v>1.733229885837815E-3</v>
      </c>
      <c r="G190" s="4">
        <v>7060958187</v>
      </c>
      <c r="I190" s="15">
        <f t="shared" si="5"/>
        <v>2.8973430291729833E-4</v>
      </c>
    </row>
    <row r="191" spans="1:9" ht="21" x14ac:dyDescent="0.25">
      <c r="A191" s="5" t="s">
        <v>127</v>
      </c>
      <c r="C191" s="4">
        <v>206944691566</v>
      </c>
      <c r="E191" s="15">
        <f t="shared" si="4"/>
        <v>5.5791635410331206E-2</v>
      </c>
      <c r="G191" s="4">
        <v>206944691566</v>
      </c>
      <c r="I191" s="15">
        <f t="shared" si="5"/>
        <v>8.491620310640189E-3</v>
      </c>
    </row>
    <row r="192" spans="1:9" ht="21" x14ac:dyDescent="0.25">
      <c r="A192" s="5" t="s">
        <v>131</v>
      </c>
      <c r="C192" s="4">
        <v>41295205458</v>
      </c>
      <c r="E192" s="15">
        <f t="shared" si="4"/>
        <v>1.1133057000269434E-2</v>
      </c>
      <c r="G192" s="4">
        <v>41295205458</v>
      </c>
      <c r="I192" s="15">
        <f t="shared" si="5"/>
        <v>1.6944778952562637E-3</v>
      </c>
    </row>
    <row r="193" spans="1:9" ht="21" x14ac:dyDescent="0.25">
      <c r="A193" s="5" t="s">
        <v>127</v>
      </c>
      <c r="C193" s="4">
        <v>80200939150</v>
      </c>
      <c r="E193" s="15">
        <f t="shared" si="4"/>
        <v>2.1621919957274728E-2</v>
      </c>
      <c r="G193" s="4">
        <v>80200939150</v>
      </c>
      <c r="I193" s="15">
        <f t="shared" si="5"/>
        <v>3.2909079168206542E-3</v>
      </c>
    </row>
    <row r="194" spans="1:9" ht="21" x14ac:dyDescent="0.25">
      <c r="A194" s="5" t="s">
        <v>127</v>
      </c>
      <c r="C194" s="4">
        <v>15886524819</v>
      </c>
      <c r="E194" s="15">
        <f t="shared" si="4"/>
        <v>4.2829569288862415E-3</v>
      </c>
      <c r="G194" s="4">
        <v>15886524819</v>
      </c>
      <c r="I194" s="15">
        <f t="shared" si="5"/>
        <v>6.5187628538655219E-4</v>
      </c>
    </row>
    <row r="195" spans="1:9" ht="21" x14ac:dyDescent="0.25">
      <c r="A195" s="5" t="s">
        <v>136</v>
      </c>
      <c r="C195" s="4">
        <v>114136467493</v>
      </c>
      <c r="E195" s="15">
        <f t="shared" si="4"/>
        <v>3.0770831245805114E-2</v>
      </c>
      <c r="G195" s="4">
        <v>114136467493</v>
      </c>
      <c r="I195" s="15">
        <f t="shared" si="5"/>
        <v>4.6833940905373662E-3</v>
      </c>
    </row>
    <row r="196" spans="1:9" ht="21" x14ac:dyDescent="0.25">
      <c r="A196" s="5" t="s">
        <v>135</v>
      </c>
      <c r="C196" s="4">
        <v>182509505689</v>
      </c>
      <c r="E196" s="15">
        <f t="shared" si="4"/>
        <v>4.9203986452935874E-2</v>
      </c>
      <c r="G196" s="4">
        <v>182509505689</v>
      </c>
      <c r="I196" s="15">
        <f t="shared" si="5"/>
        <v>7.4889643878559781E-3</v>
      </c>
    </row>
    <row r="197" spans="1:9" ht="21" x14ac:dyDescent="0.25">
      <c r="A197" s="5" t="s">
        <v>127</v>
      </c>
      <c r="C197" s="4">
        <v>288365019001</v>
      </c>
      <c r="E197" s="15">
        <f t="shared" si="4"/>
        <v>7.7742298598976287E-2</v>
      </c>
      <c r="G197" s="4">
        <v>288365019001</v>
      </c>
      <c r="I197" s="15">
        <f t="shared" si="5"/>
        <v>1.1832563733320438E-2</v>
      </c>
    </row>
    <row r="198" spans="1:9" ht="21" x14ac:dyDescent="0.25">
      <c r="A198" s="5" t="s">
        <v>131</v>
      </c>
      <c r="C198" s="4">
        <v>5155068492</v>
      </c>
      <c r="E198" s="15">
        <f t="shared" si="4"/>
        <v>1.3897901881151841E-3</v>
      </c>
      <c r="G198" s="4">
        <v>5155068492</v>
      </c>
      <c r="I198" s="15">
        <f t="shared" si="5"/>
        <v>2.11529389703855E-4</v>
      </c>
    </row>
    <row r="199" spans="1:9" ht="21" x14ac:dyDescent="0.25">
      <c r="A199" s="5" t="s">
        <v>131</v>
      </c>
      <c r="C199" s="4">
        <v>52602739720</v>
      </c>
      <c r="E199" s="15">
        <f t="shared" si="4"/>
        <v>1.4181532533328146E-2</v>
      </c>
      <c r="G199" s="4">
        <v>52602739720</v>
      </c>
      <c r="I199" s="15">
        <f t="shared" si="5"/>
        <v>2.1584631604778942E-3</v>
      </c>
    </row>
    <row r="200" spans="1:9" ht="21" x14ac:dyDescent="0.25">
      <c r="A200" s="5" t="s">
        <v>136</v>
      </c>
      <c r="C200" s="4">
        <v>11538878644</v>
      </c>
      <c r="E200" s="15">
        <f t="shared" si="4"/>
        <v>3.1108452479670836E-3</v>
      </c>
      <c r="G200" s="4">
        <v>11538878644</v>
      </c>
      <c r="I200" s="15">
        <f t="shared" si="5"/>
        <v>4.7347808496045989E-4</v>
      </c>
    </row>
    <row r="201" spans="1:9" ht="21" x14ac:dyDescent="0.25">
      <c r="A201" s="5" t="s">
        <v>127</v>
      </c>
      <c r="C201" s="4">
        <v>26306111401</v>
      </c>
      <c r="E201" s="15">
        <f t="shared" ref="E201:E205" si="6">+C201/$C$206</f>
        <v>7.0920445711460736E-3</v>
      </c>
      <c r="G201" s="4">
        <v>26306111401</v>
      </c>
      <c r="I201" s="15">
        <f t="shared" ref="I201:I205" si="7">+G201/$G$206</f>
        <v>1.0794261412376113E-3</v>
      </c>
    </row>
    <row r="202" spans="1:9" ht="21" x14ac:dyDescent="0.25">
      <c r="A202" s="5" t="s">
        <v>127</v>
      </c>
      <c r="C202" s="4">
        <v>3104451863</v>
      </c>
      <c r="E202" s="15">
        <f t="shared" si="6"/>
        <v>8.3695041983805E-4</v>
      </c>
      <c r="G202" s="4">
        <v>3104451863</v>
      </c>
      <c r="I202" s="15">
        <f t="shared" si="7"/>
        <v>1.2738585509862235E-4</v>
      </c>
    </row>
    <row r="203" spans="1:9" ht="21" x14ac:dyDescent="0.25">
      <c r="A203" s="5" t="s">
        <v>127</v>
      </c>
      <c r="C203" s="4">
        <v>26812761842</v>
      </c>
      <c r="E203" s="15">
        <f t="shared" si="6"/>
        <v>7.2286359302713233E-3</v>
      </c>
      <c r="G203" s="4">
        <v>26812761842</v>
      </c>
      <c r="I203" s="15">
        <f t="shared" si="7"/>
        <v>1.1002156726947073E-3</v>
      </c>
    </row>
    <row r="204" spans="1:9" ht="21" x14ac:dyDescent="0.25">
      <c r="A204" s="5" t="s">
        <v>131</v>
      </c>
      <c r="C204" s="4">
        <v>7627397256</v>
      </c>
      <c r="E204" s="15">
        <f t="shared" si="6"/>
        <v>2.0563222164159518E-3</v>
      </c>
      <c r="G204" s="4">
        <v>7627397256</v>
      </c>
      <c r="I204" s="15">
        <f t="shared" si="7"/>
        <v>3.1297715812978149E-4</v>
      </c>
    </row>
    <row r="205" spans="1:9" ht="21.75" thickBot="1" x14ac:dyDescent="0.3">
      <c r="A205" s="5" t="s">
        <v>138</v>
      </c>
      <c r="C205" s="4">
        <v>4383561642</v>
      </c>
      <c r="E205" s="15">
        <f t="shared" si="6"/>
        <v>1.1817943774178831E-3</v>
      </c>
      <c r="G205" s="4">
        <v>4383561642</v>
      </c>
      <c r="I205" s="15">
        <f t="shared" si="7"/>
        <v>1.7987192998511348E-4</v>
      </c>
    </row>
    <row r="206" spans="1:9" s="5" customFormat="1" ht="21.75" thickBot="1" x14ac:dyDescent="0.3">
      <c r="A206" s="5" t="s">
        <v>24</v>
      </c>
      <c r="C206" s="6">
        <f>SUM(C8:C205)</f>
        <v>3709242255474</v>
      </c>
      <c r="E206" s="16">
        <f>SUM(E8:E205)</f>
        <v>0.99999999999999989</v>
      </c>
      <c r="G206" s="6">
        <f>SUM(G8:G205)</f>
        <v>24370459817509</v>
      </c>
      <c r="I206" s="16">
        <f>SUM(I8:I205)</f>
        <v>1.0000000000000002</v>
      </c>
    </row>
    <row r="207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7"/>
  <sheetViews>
    <sheetView rightToLeft="1" topLeftCell="A34" workbookViewId="0">
      <selection activeCell="Y14" sqref="Y14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3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</row>
    <row r="4" spans="1:13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7" thickBot="1" x14ac:dyDescent="0.3">
      <c r="A6" s="2" t="s">
        <v>147</v>
      </c>
      <c r="B6" s="2" t="s">
        <v>147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I6" s="2" t="s">
        <v>149</v>
      </c>
      <c r="J6" s="2" t="s">
        <v>149</v>
      </c>
      <c r="K6" s="2" t="s">
        <v>149</v>
      </c>
      <c r="L6" s="2" t="s">
        <v>149</v>
      </c>
      <c r="M6" s="2" t="s">
        <v>149</v>
      </c>
    </row>
    <row r="7" spans="1:13" ht="27" thickBot="1" x14ac:dyDescent="0.3">
      <c r="A7" s="2" t="s">
        <v>150</v>
      </c>
      <c r="C7" s="2" t="s">
        <v>151</v>
      </c>
      <c r="E7" s="2" t="s">
        <v>152</v>
      </c>
      <c r="G7" s="2" t="s">
        <v>153</v>
      </c>
      <c r="I7" s="2" t="s">
        <v>151</v>
      </c>
      <c r="K7" s="2" t="s">
        <v>152</v>
      </c>
      <c r="M7" s="2" t="s">
        <v>153</v>
      </c>
    </row>
    <row r="8" spans="1:13" ht="21" x14ac:dyDescent="0.25">
      <c r="A8" s="5" t="s">
        <v>47</v>
      </c>
      <c r="C8" s="4">
        <v>1497789647</v>
      </c>
      <c r="E8" s="4">
        <v>0</v>
      </c>
      <c r="G8" s="4">
        <v>1497789647</v>
      </c>
      <c r="I8" s="4">
        <v>10548623595</v>
      </c>
      <c r="K8" s="4">
        <v>0</v>
      </c>
      <c r="M8" s="4">
        <v>10548623595</v>
      </c>
    </row>
    <row r="9" spans="1:13" ht="21" x14ac:dyDescent="0.25">
      <c r="A9" s="5" t="s">
        <v>154</v>
      </c>
      <c r="C9" s="4">
        <v>0</v>
      </c>
      <c r="E9" s="4">
        <v>0</v>
      </c>
      <c r="G9" s="4">
        <v>0</v>
      </c>
      <c r="I9" s="4">
        <v>11674737558</v>
      </c>
      <c r="K9" s="4">
        <v>0</v>
      </c>
      <c r="M9" s="4">
        <v>11674737558</v>
      </c>
    </row>
    <row r="10" spans="1:13" ht="21" x14ac:dyDescent="0.25">
      <c r="A10" s="5" t="s">
        <v>90</v>
      </c>
      <c r="C10" s="4">
        <v>125083554586</v>
      </c>
      <c r="E10" s="4">
        <v>0</v>
      </c>
      <c r="G10" s="4">
        <v>125083554586</v>
      </c>
      <c r="I10" s="4">
        <v>125083554586</v>
      </c>
      <c r="K10" s="4">
        <v>0</v>
      </c>
      <c r="M10" s="4">
        <v>125083554586</v>
      </c>
    </row>
    <row r="11" spans="1:13" ht="21" x14ac:dyDescent="0.25">
      <c r="A11" s="5" t="s">
        <v>91</v>
      </c>
      <c r="C11" s="4">
        <v>12948516704</v>
      </c>
      <c r="E11" s="4">
        <v>0</v>
      </c>
      <c r="G11" s="4">
        <v>12948516704</v>
      </c>
      <c r="I11" s="4">
        <v>12948516704</v>
      </c>
      <c r="K11" s="4">
        <v>0</v>
      </c>
      <c r="M11" s="4">
        <v>12948516704</v>
      </c>
    </row>
    <row r="12" spans="1:13" ht="21" x14ac:dyDescent="0.25">
      <c r="A12" s="5" t="s">
        <v>85</v>
      </c>
      <c r="C12" s="4">
        <v>84404940086</v>
      </c>
      <c r="E12" s="4">
        <v>0</v>
      </c>
      <c r="G12" s="4">
        <v>84404940086</v>
      </c>
      <c r="I12" s="4">
        <v>92648242243</v>
      </c>
      <c r="K12" s="4">
        <v>0</v>
      </c>
      <c r="M12" s="4">
        <v>92648242243</v>
      </c>
    </row>
    <row r="13" spans="1:13" ht="21" x14ac:dyDescent="0.25">
      <c r="A13" s="5" t="s">
        <v>84</v>
      </c>
      <c r="C13" s="4">
        <v>49292739940</v>
      </c>
      <c r="E13" s="4">
        <v>0</v>
      </c>
      <c r="G13" s="4">
        <v>49292739940</v>
      </c>
      <c r="I13" s="4">
        <v>104151617471</v>
      </c>
      <c r="K13" s="4">
        <v>0</v>
      </c>
      <c r="M13" s="4">
        <v>104151617471</v>
      </c>
    </row>
    <row r="14" spans="1:13" ht="21" x14ac:dyDescent="0.25">
      <c r="A14" s="5" t="s">
        <v>83</v>
      </c>
      <c r="C14" s="4">
        <v>148131535161</v>
      </c>
      <c r="E14" s="4">
        <v>0</v>
      </c>
      <c r="G14" s="4">
        <v>148131535161</v>
      </c>
      <c r="I14" s="4">
        <v>472328204287</v>
      </c>
      <c r="K14" s="4">
        <v>0</v>
      </c>
      <c r="M14" s="4">
        <v>472328204287</v>
      </c>
    </row>
    <row r="15" spans="1:13" ht="21" x14ac:dyDescent="0.25">
      <c r="A15" s="5" t="s">
        <v>92</v>
      </c>
      <c r="C15" s="4">
        <v>282786885240</v>
      </c>
      <c r="E15" s="4">
        <v>0</v>
      </c>
      <c r="G15" s="4">
        <v>282786885240</v>
      </c>
      <c r="I15" s="4">
        <v>895646754976</v>
      </c>
      <c r="K15" s="4">
        <v>0</v>
      </c>
      <c r="M15" s="4">
        <v>895646754976</v>
      </c>
    </row>
    <row r="16" spans="1:13" ht="21" x14ac:dyDescent="0.25">
      <c r="A16" s="5" t="s">
        <v>82</v>
      </c>
      <c r="C16" s="4">
        <v>163102370643</v>
      </c>
      <c r="E16" s="4">
        <v>0</v>
      </c>
      <c r="G16" s="4">
        <v>163102370643</v>
      </c>
      <c r="I16" s="4">
        <v>499649185066</v>
      </c>
      <c r="K16" s="4">
        <v>0</v>
      </c>
      <c r="M16" s="4">
        <v>499649185066</v>
      </c>
    </row>
    <row r="17" spans="1:13" ht="21" x14ac:dyDescent="0.25">
      <c r="A17" s="5" t="s">
        <v>81</v>
      </c>
      <c r="C17" s="4">
        <v>5166926839</v>
      </c>
      <c r="E17" s="4">
        <v>0</v>
      </c>
      <c r="G17" s="4">
        <v>5166926839</v>
      </c>
      <c r="I17" s="4">
        <v>16935386324</v>
      </c>
      <c r="K17" s="4">
        <v>0</v>
      </c>
      <c r="M17" s="4">
        <v>16935386324</v>
      </c>
    </row>
    <row r="18" spans="1:13" ht="21" x14ac:dyDescent="0.25">
      <c r="A18" s="5" t="s">
        <v>93</v>
      </c>
      <c r="C18" s="4">
        <v>94262295060</v>
      </c>
      <c r="E18" s="4">
        <v>0</v>
      </c>
      <c r="G18" s="4">
        <v>94262295060</v>
      </c>
      <c r="I18" s="4">
        <v>396220151125</v>
      </c>
      <c r="K18" s="4">
        <v>0</v>
      </c>
      <c r="M18" s="4">
        <v>396220151125</v>
      </c>
    </row>
    <row r="19" spans="1:13" ht="21" x14ac:dyDescent="0.25">
      <c r="A19" s="5" t="s">
        <v>69</v>
      </c>
      <c r="C19" s="4">
        <v>44902065365</v>
      </c>
      <c r="E19" s="4">
        <v>0</v>
      </c>
      <c r="G19" s="4">
        <v>44902065365</v>
      </c>
      <c r="I19" s="4">
        <v>305684677234</v>
      </c>
      <c r="K19" s="4">
        <v>0</v>
      </c>
      <c r="M19" s="4">
        <v>305684677234</v>
      </c>
    </row>
    <row r="20" spans="1:13" ht="21" x14ac:dyDescent="0.25">
      <c r="A20" s="5" t="s">
        <v>61</v>
      </c>
      <c r="C20" s="4">
        <v>44247207334</v>
      </c>
      <c r="E20" s="4">
        <v>0</v>
      </c>
      <c r="G20" s="4">
        <v>44247207334</v>
      </c>
      <c r="I20" s="4">
        <v>310278060271</v>
      </c>
      <c r="K20" s="4">
        <v>0</v>
      </c>
      <c r="M20" s="4">
        <v>310278060271</v>
      </c>
    </row>
    <row r="21" spans="1:13" ht="21" x14ac:dyDescent="0.25">
      <c r="A21" s="5" t="s">
        <v>86</v>
      </c>
      <c r="C21" s="4">
        <v>38685660530</v>
      </c>
      <c r="E21" s="4">
        <v>0</v>
      </c>
      <c r="G21" s="4">
        <v>38685660530</v>
      </c>
      <c r="I21" s="4">
        <v>269370070247</v>
      </c>
      <c r="K21" s="4">
        <v>0</v>
      </c>
      <c r="M21" s="4">
        <v>269370070247</v>
      </c>
    </row>
    <row r="22" spans="1:13" ht="21" x14ac:dyDescent="0.25">
      <c r="A22" s="5" t="s">
        <v>80</v>
      </c>
      <c r="C22" s="4">
        <v>284011877141</v>
      </c>
      <c r="E22" s="4">
        <v>0</v>
      </c>
      <c r="G22" s="4">
        <v>284011877141</v>
      </c>
      <c r="I22" s="4">
        <v>2041103733855</v>
      </c>
      <c r="K22" s="4">
        <v>0</v>
      </c>
      <c r="M22" s="4">
        <v>2041103733855</v>
      </c>
    </row>
    <row r="23" spans="1:13" ht="21" x14ac:dyDescent="0.25">
      <c r="A23" s="5" t="s">
        <v>78</v>
      </c>
      <c r="C23" s="4">
        <v>114249559977</v>
      </c>
      <c r="E23" s="4">
        <v>0</v>
      </c>
      <c r="G23" s="4">
        <v>114249559977</v>
      </c>
      <c r="I23" s="4">
        <v>814019779708</v>
      </c>
      <c r="K23" s="4">
        <v>0</v>
      </c>
      <c r="M23" s="4">
        <v>814019779708</v>
      </c>
    </row>
    <row r="24" spans="1:13" ht="21" x14ac:dyDescent="0.25">
      <c r="A24" s="5" t="s">
        <v>79</v>
      </c>
      <c r="C24" s="4">
        <v>28332886585</v>
      </c>
      <c r="E24" s="4">
        <v>0</v>
      </c>
      <c r="G24" s="4">
        <v>28332886585</v>
      </c>
      <c r="I24" s="4">
        <v>201869800144</v>
      </c>
      <c r="K24" s="4">
        <v>0</v>
      </c>
      <c r="M24" s="4">
        <v>201869800144</v>
      </c>
    </row>
    <row r="25" spans="1:13" ht="21" x14ac:dyDescent="0.25">
      <c r="A25" s="5" t="s">
        <v>77</v>
      </c>
      <c r="C25" s="4">
        <v>149918516576</v>
      </c>
      <c r="E25" s="4">
        <v>0</v>
      </c>
      <c r="G25" s="4">
        <v>149918516576</v>
      </c>
      <c r="I25" s="4">
        <v>1051381040586</v>
      </c>
      <c r="K25" s="4">
        <v>0</v>
      </c>
      <c r="M25" s="4">
        <v>1051381040586</v>
      </c>
    </row>
    <row r="26" spans="1:13" ht="21" x14ac:dyDescent="0.25">
      <c r="A26" s="5" t="s">
        <v>76</v>
      </c>
      <c r="C26" s="4">
        <v>43177622974</v>
      </c>
      <c r="E26" s="4">
        <v>0</v>
      </c>
      <c r="G26" s="4">
        <v>43177622974</v>
      </c>
      <c r="I26" s="4">
        <v>285868540224</v>
      </c>
      <c r="K26" s="4">
        <v>0</v>
      </c>
      <c r="M26" s="4">
        <v>285868540224</v>
      </c>
    </row>
    <row r="27" spans="1:13" ht="21" x14ac:dyDescent="0.25">
      <c r="A27" s="5" t="s">
        <v>88</v>
      </c>
      <c r="C27" s="4">
        <v>17222598246</v>
      </c>
      <c r="E27" s="4">
        <v>0</v>
      </c>
      <c r="G27" s="4">
        <v>17222598246</v>
      </c>
      <c r="I27" s="4">
        <v>119770042301</v>
      </c>
      <c r="K27" s="4">
        <v>0</v>
      </c>
      <c r="M27" s="4">
        <v>119770042301</v>
      </c>
    </row>
    <row r="28" spans="1:13" ht="21" x14ac:dyDescent="0.25">
      <c r="A28" s="5" t="s">
        <v>68</v>
      </c>
      <c r="C28" s="4">
        <v>47689676894</v>
      </c>
      <c r="E28" s="4">
        <v>0</v>
      </c>
      <c r="G28" s="4">
        <v>47689676894</v>
      </c>
      <c r="I28" s="4">
        <v>336186760698</v>
      </c>
      <c r="K28" s="4">
        <v>0</v>
      </c>
      <c r="M28" s="4">
        <v>336186760698</v>
      </c>
    </row>
    <row r="29" spans="1:13" ht="21" x14ac:dyDescent="0.25">
      <c r="A29" s="5" t="s">
        <v>60</v>
      </c>
      <c r="C29" s="4">
        <v>19294936125</v>
      </c>
      <c r="E29" s="4">
        <v>0</v>
      </c>
      <c r="G29" s="4">
        <v>19294936125</v>
      </c>
      <c r="I29" s="4">
        <v>135026917010</v>
      </c>
      <c r="K29" s="4">
        <v>0</v>
      </c>
      <c r="M29" s="4">
        <v>135026917010</v>
      </c>
    </row>
    <row r="30" spans="1:13" ht="21" x14ac:dyDescent="0.25">
      <c r="A30" s="5" t="s">
        <v>74</v>
      </c>
      <c r="C30" s="4">
        <v>79339025114</v>
      </c>
      <c r="E30" s="4">
        <v>0</v>
      </c>
      <c r="G30" s="4">
        <v>79339025114</v>
      </c>
      <c r="I30" s="4">
        <v>560406328002</v>
      </c>
      <c r="K30" s="4">
        <v>0</v>
      </c>
      <c r="M30" s="4">
        <v>560406328002</v>
      </c>
    </row>
    <row r="31" spans="1:13" ht="21" x14ac:dyDescent="0.25">
      <c r="A31" s="5" t="s">
        <v>75</v>
      </c>
      <c r="C31" s="4">
        <v>55878972603</v>
      </c>
      <c r="E31" s="4">
        <v>0</v>
      </c>
      <c r="G31" s="4">
        <v>55878972603</v>
      </c>
      <c r="I31" s="4">
        <v>403241629913</v>
      </c>
      <c r="K31" s="4">
        <v>0</v>
      </c>
      <c r="M31" s="4">
        <v>403241629913</v>
      </c>
    </row>
    <row r="32" spans="1:13" ht="21" x14ac:dyDescent="0.25">
      <c r="A32" s="5" t="s">
        <v>87</v>
      </c>
      <c r="C32" s="4">
        <v>8727910573</v>
      </c>
      <c r="E32" s="4">
        <v>0</v>
      </c>
      <c r="G32" s="4">
        <v>8727910573</v>
      </c>
      <c r="I32" s="4">
        <v>60812206024</v>
      </c>
      <c r="K32" s="4">
        <v>0</v>
      </c>
      <c r="M32" s="4">
        <v>60812206024</v>
      </c>
    </row>
    <row r="33" spans="1:13" ht="21" x14ac:dyDescent="0.25">
      <c r="A33" s="5" t="s">
        <v>46</v>
      </c>
      <c r="C33" s="4">
        <v>26166686162</v>
      </c>
      <c r="E33" s="4">
        <v>0</v>
      </c>
      <c r="G33" s="4">
        <v>26166686162</v>
      </c>
      <c r="I33" s="4">
        <v>192897213894</v>
      </c>
      <c r="K33" s="4">
        <v>0</v>
      </c>
      <c r="M33" s="4">
        <v>192897213894</v>
      </c>
    </row>
    <row r="34" spans="1:13" ht="21" x14ac:dyDescent="0.25">
      <c r="A34" s="5" t="s">
        <v>73</v>
      </c>
      <c r="C34" s="4">
        <v>19456610914</v>
      </c>
      <c r="E34" s="4">
        <v>0</v>
      </c>
      <c r="G34" s="4">
        <v>19456610914</v>
      </c>
      <c r="I34" s="4">
        <v>135288820265</v>
      </c>
      <c r="K34" s="4">
        <v>0</v>
      </c>
      <c r="M34" s="4">
        <v>135288820265</v>
      </c>
    </row>
    <row r="35" spans="1:13" ht="21" x14ac:dyDescent="0.25">
      <c r="A35" s="5" t="s">
        <v>64</v>
      </c>
      <c r="C35" s="4">
        <v>71735508696</v>
      </c>
      <c r="E35" s="4">
        <v>0</v>
      </c>
      <c r="G35" s="4">
        <v>71735508696</v>
      </c>
      <c r="I35" s="4">
        <v>530015993124</v>
      </c>
      <c r="K35" s="4">
        <v>0</v>
      </c>
      <c r="M35" s="4">
        <v>530015993124</v>
      </c>
    </row>
    <row r="36" spans="1:13" ht="21" x14ac:dyDescent="0.25">
      <c r="A36" s="5" t="s">
        <v>59</v>
      </c>
      <c r="C36" s="4">
        <v>57591688472</v>
      </c>
      <c r="E36" s="4">
        <v>0</v>
      </c>
      <c r="G36" s="4">
        <v>57591688472</v>
      </c>
      <c r="I36" s="4">
        <v>405252378784</v>
      </c>
      <c r="K36" s="4">
        <v>0</v>
      </c>
      <c r="M36" s="4">
        <v>405252378784</v>
      </c>
    </row>
    <row r="37" spans="1:13" ht="21" x14ac:dyDescent="0.25">
      <c r="A37" s="5" t="s">
        <v>67</v>
      </c>
      <c r="C37" s="4">
        <v>18413980476</v>
      </c>
      <c r="E37" s="4">
        <v>0</v>
      </c>
      <c r="G37" s="4">
        <v>18413980476</v>
      </c>
      <c r="I37" s="4">
        <v>134070850985</v>
      </c>
      <c r="K37" s="4">
        <v>0</v>
      </c>
      <c r="M37" s="4">
        <v>134070850985</v>
      </c>
    </row>
    <row r="38" spans="1:13" ht="21" x14ac:dyDescent="0.25">
      <c r="A38" s="5" t="s">
        <v>72</v>
      </c>
      <c r="C38" s="4">
        <v>246196606337</v>
      </c>
      <c r="E38" s="4">
        <v>0</v>
      </c>
      <c r="G38" s="4">
        <v>246196606337</v>
      </c>
      <c r="I38" s="4">
        <v>489855596677</v>
      </c>
      <c r="K38" s="4">
        <v>0</v>
      </c>
      <c r="M38" s="4">
        <v>489855596677</v>
      </c>
    </row>
    <row r="39" spans="1:13" ht="21" x14ac:dyDescent="0.25">
      <c r="A39" s="5" t="s">
        <v>63</v>
      </c>
      <c r="C39" s="4">
        <v>37001548917</v>
      </c>
      <c r="E39" s="4">
        <v>0</v>
      </c>
      <c r="G39" s="4">
        <v>37001548917</v>
      </c>
      <c r="I39" s="4">
        <v>268258750121</v>
      </c>
      <c r="K39" s="4">
        <v>0</v>
      </c>
      <c r="M39" s="4">
        <v>268258750121</v>
      </c>
    </row>
    <row r="40" spans="1:13" ht="21" x14ac:dyDescent="0.25">
      <c r="A40" s="5" t="s">
        <v>71</v>
      </c>
      <c r="C40" s="4">
        <v>2629792547</v>
      </c>
      <c r="E40" s="4">
        <v>0</v>
      </c>
      <c r="G40" s="4">
        <v>2629792547</v>
      </c>
      <c r="I40" s="4">
        <v>18741244749</v>
      </c>
      <c r="K40" s="4">
        <v>0</v>
      </c>
      <c r="M40" s="4">
        <v>18741244749</v>
      </c>
    </row>
    <row r="41" spans="1:13" ht="21" x14ac:dyDescent="0.25">
      <c r="A41" s="5" t="s">
        <v>70</v>
      </c>
      <c r="C41" s="4">
        <v>2289734877</v>
      </c>
      <c r="E41" s="4">
        <v>0</v>
      </c>
      <c r="G41" s="4">
        <v>2289734877</v>
      </c>
      <c r="I41" s="4">
        <v>15773575048</v>
      </c>
      <c r="K41" s="4">
        <v>0</v>
      </c>
      <c r="M41" s="4">
        <v>15773575048</v>
      </c>
    </row>
    <row r="42" spans="1:13" ht="21" x14ac:dyDescent="0.25">
      <c r="A42" s="5" t="s">
        <v>155</v>
      </c>
      <c r="C42" s="4">
        <v>0</v>
      </c>
      <c r="E42" s="4">
        <v>0</v>
      </c>
      <c r="G42" s="4">
        <v>0</v>
      </c>
      <c r="I42" s="4">
        <v>388579325214</v>
      </c>
      <c r="K42" s="4">
        <v>0</v>
      </c>
      <c r="M42" s="4">
        <v>388579325214</v>
      </c>
    </row>
    <row r="43" spans="1:13" ht="21" x14ac:dyDescent="0.25">
      <c r="A43" s="5" t="s">
        <v>65</v>
      </c>
      <c r="C43" s="4">
        <v>14545374838</v>
      </c>
      <c r="E43" s="4">
        <v>0</v>
      </c>
      <c r="G43" s="4">
        <v>14545374838</v>
      </c>
      <c r="I43" s="4">
        <v>105037329439</v>
      </c>
      <c r="K43" s="4">
        <v>0</v>
      </c>
      <c r="M43" s="4">
        <v>105037329439</v>
      </c>
    </row>
    <row r="44" spans="1:13" ht="21" x14ac:dyDescent="0.25">
      <c r="A44" s="5" t="s">
        <v>156</v>
      </c>
      <c r="C44" s="4">
        <v>0</v>
      </c>
      <c r="E44" s="4">
        <v>0</v>
      </c>
      <c r="G44" s="4">
        <v>0</v>
      </c>
      <c r="I44" s="4">
        <v>1465995850</v>
      </c>
      <c r="K44" s="4">
        <v>0</v>
      </c>
      <c r="M44" s="4">
        <v>1465995850</v>
      </c>
    </row>
    <row r="45" spans="1:13" ht="21" x14ac:dyDescent="0.25">
      <c r="A45" s="5" t="s">
        <v>62</v>
      </c>
      <c r="C45" s="4">
        <v>15054153619</v>
      </c>
      <c r="E45" s="4">
        <v>0</v>
      </c>
      <c r="G45" s="4">
        <v>15054153619</v>
      </c>
      <c r="I45" s="4">
        <v>105547578226</v>
      </c>
      <c r="K45" s="4">
        <v>0</v>
      </c>
      <c r="M45" s="4">
        <v>105547578226</v>
      </c>
    </row>
    <row r="46" spans="1:13" ht="21.75" thickBot="1" x14ac:dyDescent="0.3">
      <c r="A46" s="5" t="s">
        <v>58</v>
      </c>
      <c r="C46" s="4">
        <v>36663984631</v>
      </c>
      <c r="E46" s="4">
        <v>0</v>
      </c>
      <c r="G46" s="4">
        <v>36663984631</v>
      </c>
      <c r="I46" s="4">
        <v>263425793479</v>
      </c>
      <c r="K46" s="4">
        <v>0</v>
      </c>
      <c r="M46" s="4">
        <v>263425793479</v>
      </c>
    </row>
    <row r="47" spans="1:13" ht="21.75" thickBot="1" x14ac:dyDescent="0.3">
      <c r="A47" s="5" t="s">
        <v>24</v>
      </c>
      <c r="C47" s="6">
        <f>SUM(C8:C46)</f>
        <v>2490101740429</v>
      </c>
      <c r="D47" s="5"/>
      <c r="E47" s="6">
        <f>SUM(E8:E46)</f>
        <v>0</v>
      </c>
      <c r="F47" s="5"/>
      <c r="G47" s="6">
        <f>SUM(G8:G46)</f>
        <v>2490101740429</v>
      </c>
      <c r="I47" s="6">
        <f>SUM(I8:I46)</f>
        <v>12587065006007</v>
      </c>
      <c r="J47" s="5"/>
      <c r="K47" s="6">
        <f>SUM(K8:K46)</f>
        <v>0</v>
      </c>
      <c r="L47" s="5"/>
      <c r="M47" s="6">
        <f>SUM(M8:M46)</f>
        <v>12587065006007</v>
      </c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4126-E69C-4CEE-AD3D-AB1F88E55533}">
  <dimension ref="A2:M206"/>
  <sheetViews>
    <sheetView rightToLeft="1" topLeftCell="A202" workbookViewId="0">
      <selection activeCell="Y14" sqref="Y14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23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23" style="4" customWidth="1"/>
    <col min="10" max="10" width="1" style="4" customWidth="1"/>
    <col min="11" max="11" width="23" style="4" customWidth="1"/>
    <col min="12" max="12" width="1" style="4" customWidth="1"/>
    <col min="13" max="13" width="23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</row>
    <row r="4" spans="1:13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7" thickBot="1" x14ac:dyDescent="0.3">
      <c r="A6" s="2" t="s">
        <v>147</v>
      </c>
      <c r="B6" s="2" t="s">
        <v>147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I6" s="2" t="s">
        <v>149</v>
      </c>
      <c r="J6" s="2" t="s">
        <v>149</v>
      </c>
      <c r="K6" s="2" t="s">
        <v>149</v>
      </c>
      <c r="L6" s="2" t="s">
        <v>149</v>
      </c>
      <c r="M6" s="2" t="s">
        <v>149</v>
      </c>
    </row>
    <row r="7" spans="1:13" ht="27" thickBot="1" x14ac:dyDescent="0.3">
      <c r="A7" s="3" t="s">
        <v>150</v>
      </c>
      <c r="C7" s="3" t="s">
        <v>151</v>
      </c>
      <c r="E7" s="3" t="s">
        <v>152</v>
      </c>
      <c r="G7" s="3" t="s">
        <v>153</v>
      </c>
      <c r="I7" s="3" t="s">
        <v>151</v>
      </c>
      <c r="K7" s="3" t="s">
        <v>152</v>
      </c>
      <c r="M7" s="3" t="s">
        <v>153</v>
      </c>
    </row>
    <row r="8" spans="1:13" ht="21" x14ac:dyDescent="0.25">
      <c r="A8" s="5" t="s">
        <v>127</v>
      </c>
      <c r="C8" s="4">
        <v>5937</v>
      </c>
      <c r="E8" s="4">
        <v>0</v>
      </c>
      <c r="G8" s="4">
        <f>+C8-E8</f>
        <v>5937</v>
      </c>
      <c r="I8" s="4">
        <v>94459</v>
      </c>
      <c r="K8" s="4">
        <v>0</v>
      </c>
      <c r="M8" s="4">
        <v>94459</v>
      </c>
    </row>
    <row r="9" spans="1:13" ht="21" x14ac:dyDescent="0.25">
      <c r="A9" s="5" t="s">
        <v>128</v>
      </c>
      <c r="C9" s="4">
        <v>3434721562</v>
      </c>
      <c r="E9" s="4">
        <v>0</v>
      </c>
      <c r="G9" s="4">
        <f t="shared" ref="G9:G72" si="0">+C9-E9</f>
        <v>3434721562</v>
      </c>
      <c r="I9" s="4">
        <v>15043643069</v>
      </c>
      <c r="K9" s="4">
        <v>0</v>
      </c>
      <c r="M9" s="4">
        <v>15043643069</v>
      </c>
    </row>
    <row r="10" spans="1:13" ht="21" x14ac:dyDescent="0.25">
      <c r="A10" s="5" t="s">
        <v>130</v>
      </c>
      <c r="C10" s="4">
        <v>38534</v>
      </c>
      <c r="E10" s="4">
        <v>0</v>
      </c>
      <c r="G10" s="4">
        <f t="shared" si="0"/>
        <v>38534</v>
      </c>
      <c r="I10" s="4">
        <v>113717</v>
      </c>
      <c r="K10" s="4">
        <v>0</v>
      </c>
      <c r="M10" s="4">
        <v>113717</v>
      </c>
    </row>
    <row r="11" spans="1:13" ht="21" x14ac:dyDescent="0.25">
      <c r="A11" s="5" t="s">
        <v>131</v>
      </c>
      <c r="C11" s="4">
        <v>0</v>
      </c>
      <c r="E11" s="4">
        <v>0</v>
      </c>
      <c r="G11" s="4">
        <f t="shared" si="0"/>
        <v>0</v>
      </c>
      <c r="I11" s="4">
        <v>98768</v>
      </c>
      <c r="K11" s="4">
        <v>0</v>
      </c>
      <c r="M11" s="4">
        <v>98768</v>
      </c>
    </row>
    <row r="12" spans="1:13" ht="21" x14ac:dyDescent="0.25">
      <c r="A12" s="5" t="s">
        <v>157</v>
      </c>
      <c r="C12" s="4">
        <v>0</v>
      </c>
      <c r="E12" s="4">
        <v>0</v>
      </c>
      <c r="G12" s="4">
        <f t="shared" si="0"/>
        <v>0</v>
      </c>
      <c r="I12" s="4">
        <v>6066381</v>
      </c>
      <c r="K12" s="4">
        <v>0</v>
      </c>
      <c r="M12" s="4">
        <v>6066381</v>
      </c>
    </row>
    <row r="13" spans="1:13" ht="21" x14ac:dyDescent="0.25">
      <c r="A13" s="5" t="s">
        <v>158</v>
      </c>
      <c r="C13" s="4">
        <v>0</v>
      </c>
      <c r="E13" s="4">
        <v>0</v>
      </c>
      <c r="G13" s="4">
        <f t="shared" si="0"/>
        <v>0</v>
      </c>
      <c r="I13" s="4">
        <v>13204</v>
      </c>
      <c r="K13" s="4">
        <v>0</v>
      </c>
      <c r="M13" s="4">
        <v>13204</v>
      </c>
    </row>
    <row r="14" spans="1:13" ht="21" x14ac:dyDescent="0.25">
      <c r="A14" s="5" t="s">
        <v>132</v>
      </c>
      <c r="C14" s="4">
        <v>27237</v>
      </c>
      <c r="E14" s="4">
        <v>0</v>
      </c>
      <c r="G14" s="4">
        <f t="shared" si="0"/>
        <v>27237</v>
      </c>
      <c r="I14" s="4">
        <v>154529</v>
      </c>
      <c r="K14" s="4">
        <v>0</v>
      </c>
      <c r="M14" s="4">
        <v>154529</v>
      </c>
    </row>
    <row r="15" spans="1:13" ht="21" x14ac:dyDescent="0.25">
      <c r="A15" s="5" t="s">
        <v>127</v>
      </c>
      <c r="C15" s="4">
        <v>0</v>
      </c>
      <c r="E15" s="4">
        <v>0</v>
      </c>
      <c r="G15" s="4">
        <f t="shared" si="0"/>
        <v>0</v>
      </c>
      <c r="I15" s="4">
        <v>19178088</v>
      </c>
      <c r="K15" s="4">
        <v>0</v>
      </c>
      <c r="M15" s="4">
        <v>19178088</v>
      </c>
    </row>
    <row r="16" spans="1:13" ht="21" x14ac:dyDescent="0.25">
      <c r="A16" s="5" t="s">
        <v>157</v>
      </c>
      <c r="C16" s="4">
        <v>0</v>
      </c>
      <c r="E16" s="4">
        <v>0</v>
      </c>
      <c r="G16" s="4">
        <f t="shared" si="0"/>
        <v>0</v>
      </c>
      <c r="I16" s="4">
        <v>35829561</v>
      </c>
      <c r="K16" s="4">
        <v>0</v>
      </c>
      <c r="M16" s="4">
        <v>35829561</v>
      </c>
    </row>
    <row r="17" spans="1:13" ht="21" x14ac:dyDescent="0.25">
      <c r="A17" s="5" t="s">
        <v>157</v>
      </c>
      <c r="C17" s="4">
        <v>0</v>
      </c>
      <c r="E17" s="4">
        <v>0</v>
      </c>
      <c r="G17" s="4">
        <f t="shared" si="0"/>
        <v>0</v>
      </c>
      <c r="I17" s="4">
        <v>130679951</v>
      </c>
      <c r="K17" s="4">
        <v>0</v>
      </c>
      <c r="M17" s="4">
        <v>130679951</v>
      </c>
    </row>
    <row r="18" spans="1:13" ht="21" x14ac:dyDescent="0.25">
      <c r="A18" s="5" t="s">
        <v>157</v>
      </c>
      <c r="C18" s="4">
        <v>0</v>
      </c>
      <c r="E18" s="4">
        <v>0</v>
      </c>
      <c r="G18" s="4">
        <f t="shared" si="0"/>
        <v>0</v>
      </c>
      <c r="I18" s="4">
        <v>224456086</v>
      </c>
      <c r="K18" s="4">
        <v>0</v>
      </c>
      <c r="M18" s="4">
        <v>224456086</v>
      </c>
    </row>
    <row r="19" spans="1:13" ht="21" x14ac:dyDescent="0.25">
      <c r="A19" s="5" t="s">
        <v>157</v>
      </c>
      <c r="C19" s="4">
        <v>0</v>
      </c>
      <c r="E19" s="4">
        <v>0</v>
      </c>
      <c r="G19" s="4">
        <f t="shared" si="0"/>
        <v>0</v>
      </c>
      <c r="I19" s="4">
        <v>408216868</v>
      </c>
      <c r="K19" s="4">
        <v>0</v>
      </c>
      <c r="M19" s="4">
        <v>408216868</v>
      </c>
    </row>
    <row r="20" spans="1:13" ht="21" x14ac:dyDescent="0.25">
      <c r="A20" s="5" t="s">
        <v>157</v>
      </c>
      <c r="C20" s="4">
        <v>0</v>
      </c>
      <c r="E20" s="4">
        <v>0</v>
      </c>
      <c r="G20" s="4">
        <f t="shared" si="0"/>
        <v>0</v>
      </c>
      <c r="I20" s="4">
        <v>995265585</v>
      </c>
      <c r="K20" s="4">
        <v>0</v>
      </c>
      <c r="M20" s="4">
        <v>995265585</v>
      </c>
    </row>
    <row r="21" spans="1:13" ht="21" x14ac:dyDescent="0.25">
      <c r="A21" s="5" t="s">
        <v>157</v>
      </c>
      <c r="C21" s="4">
        <v>0</v>
      </c>
      <c r="E21" s="4">
        <v>0</v>
      </c>
      <c r="G21" s="4">
        <f t="shared" si="0"/>
        <v>0</v>
      </c>
      <c r="I21" s="4">
        <v>195261629</v>
      </c>
      <c r="K21" s="4">
        <v>0</v>
      </c>
      <c r="M21" s="4">
        <v>195261629</v>
      </c>
    </row>
    <row r="22" spans="1:13" ht="21" x14ac:dyDescent="0.25">
      <c r="A22" s="5" t="s">
        <v>157</v>
      </c>
      <c r="C22" s="4">
        <v>0</v>
      </c>
      <c r="E22" s="4">
        <v>0</v>
      </c>
      <c r="G22" s="4">
        <f t="shared" si="0"/>
        <v>0</v>
      </c>
      <c r="I22" s="4">
        <v>578201911</v>
      </c>
      <c r="K22" s="4">
        <v>0</v>
      </c>
      <c r="M22" s="4">
        <v>578201911</v>
      </c>
    </row>
    <row r="23" spans="1:13" ht="21" x14ac:dyDescent="0.25">
      <c r="A23" s="5" t="s">
        <v>127</v>
      </c>
      <c r="C23" s="4">
        <v>0</v>
      </c>
      <c r="E23" s="4">
        <v>0</v>
      </c>
      <c r="G23" s="4">
        <f t="shared" si="0"/>
        <v>0</v>
      </c>
      <c r="I23" s="4">
        <v>71232883</v>
      </c>
      <c r="K23" s="4">
        <v>0</v>
      </c>
      <c r="M23" s="4">
        <v>71232883</v>
      </c>
    </row>
    <row r="24" spans="1:13" ht="21" x14ac:dyDescent="0.25">
      <c r="A24" s="5" t="s">
        <v>133</v>
      </c>
      <c r="C24" s="4">
        <v>14674</v>
      </c>
      <c r="E24" s="4">
        <v>0</v>
      </c>
      <c r="G24" s="4">
        <f t="shared" si="0"/>
        <v>14674</v>
      </c>
      <c r="I24" s="4">
        <v>86075</v>
      </c>
      <c r="K24" s="4">
        <v>0</v>
      </c>
      <c r="M24" s="4">
        <v>86075</v>
      </c>
    </row>
    <row r="25" spans="1:13" ht="21" x14ac:dyDescent="0.25">
      <c r="A25" s="5" t="s">
        <v>133</v>
      </c>
      <c r="C25" s="4">
        <v>0</v>
      </c>
      <c r="E25" s="4">
        <v>0</v>
      </c>
      <c r="G25" s="4">
        <f t="shared" si="0"/>
        <v>0</v>
      </c>
      <c r="I25" s="4">
        <v>21</v>
      </c>
      <c r="K25" s="4">
        <v>0</v>
      </c>
      <c r="M25" s="4">
        <v>21</v>
      </c>
    </row>
    <row r="26" spans="1:13" ht="21" x14ac:dyDescent="0.25">
      <c r="A26" s="5" t="s">
        <v>159</v>
      </c>
      <c r="C26" s="4">
        <v>0</v>
      </c>
      <c r="E26" s="4">
        <v>0</v>
      </c>
      <c r="G26" s="4">
        <f t="shared" si="0"/>
        <v>0</v>
      </c>
      <c r="I26" s="4">
        <v>56097480234</v>
      </c>
      <c r="K26" s="4">
        <v>185306953</v>
      </c>
      <c r="M26" s="4">
        <v>55912173281</v>
      </c>
    </row>
    <row r="27" spans="1:13" ht="21" x14ac:dyDescent="0.25">
      <c r="A27" s="5" t="s">
        <v>134</v>
      </c>
      <c r="C27" s="4">
        <v>49524</v>
      </c>
      <c r="E27" s="4">
        <v>0</v>
      </c>
      <c r="G27" s="4">
        <f t="shared" si="0"/>
        <v>49524</v>
      </c>
      <c r="I27" s="4">
        <v>106211</v>
      </c>
      <c r="K27" s="4">
        <v>0</v>
      </c>
      <c r="M27" s="4">
        <v>106211</v>
      </c>
    </row>
    <row r="28" spans="1:13" ht="21" x14ac:dyDescent="0.25">
      <c r="A28" s="5" t="s">
        <v>127</v>
      </c>
      <c r="C28" s="4">
        <v>0</v>
      </c>
      <c r="E28" s="4">
        <v>0</v>
      </c>
      <c r="G28" s="4">
        <f t="shared" si="0"/>
        <v>0</v>
      </c>
      <c r="I28" s="4">
        <v>50109589056</v>
      </c>
      <c r="K28" s="4">
        <v>0</v>
      </c>
      <c r="M28" s="4">
        <v>50109589056</v>
      </c>
    </row>
    <row r="29" spans="1:13" ht="21" x14ac:dyDescent="0.25">
      <c r="A29" s="5" t="s">
        <v>127</v>
      </c>
      <c r="C29" s="4">
        <v>0</v>
      </c>
      <c r="E29" s="4">
        <v>0</v>
      </c>
      <c r="G29" s="4">
        <f t="shared" si="0"/>
        <v>0</v>
      </c>
      <c r="I29" s="4">
        <v>95208219178</v>
      </c>
      <c r="K29" s="4">
        <v>0</v>
      </c>
      <c r="M29" s="4">
        <v>95208219178</v>
      </c>
    </row>
    <row r="30" spans="1:13" ht="21" x14ac:dyDescent="0.25">
      <c r="A30" s="5" t="s">
        <v>127</v>
      </c>
      <c r="C30" s="4">
        <v>0</v>
      </c>
      <c r="E30" s="4">
        <v>0</v>
      </c>
      <c r="G30" s="4">
        <f t="shared" si="0"/>
        <v>0</v>
      </c>
      <c r="I30" s="4">
        <v>11775753433</v>
      </c>
      <c r="K30" s="4">
        <v>0</v>
      </c>
      <c r="M30" s="4">
        <v>11775753433</v>
      </c>
    </row>
    <row r="31" spans="1:13" ht="21" x14ac:dyDescent="0.25">
      <c r="A31" s="5" t="s">
        <v>158</v>
      </c>
      <c r="C31" s="4">
        <v>0</v>
      </c>
      <c r="E31" s="4">
        <v>0</v>
      </c>
      <c r="G31" s="4">
        <f t="shared" si="0"/>
        <v>0</v>
      </c>
      <c r="I31" s="4">
        <v>71044</v>
      </c>
      <c r="K31" s="4">
        <v>0</v>
      </c>
      <c r="M31" s="4">
        <v>71044</v>
      </c>
    </row>
    <row r="32" spans="1:13" ht="21" x14ac:dyDescent="0.25">
      <c r="A32" s="5" t="s">
        <v>127</v>
      </c>
      <c r="C32" s="4">
        <v>0</v>
      </c>
      <c r="E32" s="4">
        <v>0</v>
      </c>
      <c r="G32" s="4">
        <f t="shared" si="0"/>
        <v>0</v>
      </c>
      <c r="I32" s="4">
        <v>116356164400</v>
      </c>
      <c r="K32" s="4">
        <v>0</v>
      </c>
      <c r="M32" s="4">
        <v>116356164400</v>
      </c>
    </row>
    <row r="33" spans="1:13" ht="21" x14ac:dyDescent="0.25">
      <c r="A33" s="5" t="s">
        <v>127</v>
      </c>
      <c r="C33" s="4">
        <v>0</v>
      </c>
      <c r="E33" s="4">
        <v>0</v>
      </c>
      <c r="G33" s="4">
        <f t="shared" si="0"/>
        <v>0</v>
      </c>
      <c r="I33" s="4">
        <v>60131506856</v>
      </c>
      <c r="K33" s="4">
        <v>0</v>
      </c>
      <c r="M33" s="4">
        <v>60131506856</v>
      </c>
    </row>
    <row r="34" spans="1:13" ht="21" x14ac:dyDescent="0.25">
      <c r="A34" s="5" t="s">
        <v>160</v>
      </c>
      <c r="C34" s="4">
        <v>0</v>
      </c>
      <c r="E34" s="4">
        <v>0</v>
      </c>
      <c r="G34" s="4">
        <f t="shared" si="0"/>
        <v>0</v>
      </c>
      <c r="I34" s="4">
        <v>26371452862</v>
      </c>
      <c r="K34" s="4">
        <v>0</v>
      </c>
      <c r="M34" s="4">
        <v>26371452862</v>
      </c>
    </row>
    <row r="35" spans="1:13" ht="21" x14ac:dyDescent="0.25">
      <c r="A35" s="5" t="s">
        <v>161</v>
      </c>
      <c r="C35" s="4">
        <v>0</v>
      </c>
      <c r="E35" s="4">
        <v>0</v>
      </c>
      <c r="G35" s="4">
        <f t="shared" si="0"/>
        <v>0</v>
      </c>
      <c r="I35" s="4">
        <v>62544376141</v>
      </c>
      <c r="K35" s="4">
        <v>0</v>
      </c>
      <c r="M35" s="4">
        <v>62544376141</v>
      </c>
    </row>
    <row r="36" spans="1:13" ht="21" x14ac:dyDescent="0.25">
      <c r="A36" s="5" t="s">
        <v>127</v>
      </c>
      <c r="C36" s="4">
        <v>0</v>
      </c>
      <c r="E36" s="4">
        <v>0</v>
      </c>
      <c r="G36" s="4">
        <f t="shared" si="0"/>
        <v>0</v>
      </c>
      <c r="I36" s="4">
        <v>100219178108</v>
      </c>
      <c r="K36" s="4">
        <v>0</v>
      </c>
      <c r="M36" s="4">
        <v>100219178108</v>
      </c>
    </row>
    <row r="37" spans="1:13" ht="21" x14ac:dyDescent="0.25">
      <c r="A37" s="5" t="s">
        <v>129</v>
      </c>
      <c r="C37" s="4">
        <v>0</v>
      </c>
      <c r="E37" s="4">
        <v>0</v>
      </c>
      <c r="G37" s="4">
        <f t="shared" si="0"/>
        <v>0</v>
      </c>
      <c r="I37" s="4">
        <v>44334466553</v>
      </c>
      <c r="K37" s="4">
        <v>121405702</v>
      </c>
      <c r="M37" s="4">
        <v>44213060851</v>
      </c>
    </row>
    <row r="38" spans="1:13" ht="21" x14ac:dyDescent="0.25">
      <c r="A38" s="5" t="s">
        <v>143</v>
      </c>
      <c r="C38" s="4">
        <v>0</v>
      </c>
      <c r="E38" s="4">
        <v>0</v>
      </c>
      <c r="G38" s="4">
        <f t="shared" si="0"/>
        <v>0</v>
      </c>
      <c r="I38" s="4">
        <v>3386301380</v>
      </c>
      <c r="K38" s="4">
        <v>0</v>
      </c>
      <c r="M38" s="4">
        <v>3386301380</v>
      </c>
    </row>
    <row r="39" spans="1:13" ht="21" x14ac:dyDescent="0.25">
      <c r="A39" s="5" t="s">
        <v>136</v>
      </c>
      <c r="C39" s="4">
        <v>0</v>
      </c>
      <c r="E39" s="4">
        <v>0</v>
      </c>
      <c r="G39" s="4">
        <f t="shared" si="0"/>
        <v>0</v>
      </c>
      <c r="I39" s="4">
        <v>2539726040</v>
      </c>
      <c r="K39" s="4">
        <v>0</v>
      </c>
      <c r="M39" s="4">
        <v>2539726040</v>
      </c>
    </row>
    <row r="40" spans="1:13" ht="21" x14ac:dyDescent="0.25">
      <c r="A40" s="5" t="s">
        <v>127</v>
      </c>
      <c r="C40" s="4">
        <v>0</v>
      </c>
      <c r="E40" s="4">
        <v>0</v>
      </c>
      <c r="G40" s="4">
        <f t="shared" si="0"/>
        <v>0</v>
      </c>
      <c r="I40" s="4">
        <v>10021917796</v>
      </c>
      <c r="K40" s="4">
        <v>0</v>
      </c>
      <c r="M40" s="4">
        <v>10021917796</v>
      </c>
    </row>
    <row r="41" spans="1:13" ht="21" x14ac:dyDescent="0.25">
      <c r="A41" s="5" t="s">
        <v>133</v>
      </c>
      <c r="C41" s="4">
        <v>0</v>
      </c>
      <c r="E41" s="4">
        <v>0</v>
      </c>
      <c r="G41" s="4">
        <f t="shared" si="0"/>
        <v>0</v>
      </c>
      <c r="I41" s="4">
        <v>93190410968</v>
      </c>
      <c r="K41" s="4">
        <v>0</v>
      </c>
      <c r="M41" s="4">
        <v>93190410968</v>
      </c>
    </row>
    <row r="42" spans="1:13" ht="21" x14ac:dyDescent="0.25">
      <c r="A42" s="5" t="s">
        <v>143</v>
      </c>
      <c r="C42" s="4">
        <v>0</v>
      </c>
      <c r="E42" s="4">
        <v>0</v>
      </c>
      <c r="G42" s="4">
        <f t="shared" si="0"/>
        <v>0</v>
      </c>
      <c r="I42" s="4">
        <v>2709041108</v>
      </c>
      <c r="K42" s="4">
        <v>0</v>
      </c>
      <c r="M42" s="4">
        <v>2709041108</v>
      </c>
    </row>
    <row r="43" spans="1:13" ht="21" x14ac:dyDescent="0.25">
      <c r="A43" s="5" t="s">
        <v>162</v>
      </c>
      <c r="C43" s="4">
        <v>0</v>
      </c>
      <c r="E43" s="4">
        <v>0</v>
      </c>
      <c r="G43" s="4">
        <f t="shared" si="0"/>
        <v>0</v>
      </c>
      <c r="I43" s="4">
        <v>35630136991</v>
      </c>
      <c r="K43" s="4">
        <v>0</v>
      </c>
      <c r="M43" s="4">
        <v>35630136991</v>
      </c>
    </row>
    <row r="44" spans="1:13" ht="21" x14ac:dyDescent="0.25">
      <c r="A44" s="5" t="s">
        <v>127</v>
      </c>
      <c r="C44" s="4">
        <v>0</v>
      </c>
      <c r="E44" s="4">
        <v>0</v>
      </c>
      <c r="G44" s="4">
        <f t="shared" si="0"/>
        <v>0</v>
      </c>
      <c r="I44" s="4">
        <v>30065753427</v>
      </c>
      <c r="K44" s="4">
        <v>0</v>
      </c>
      <c r="M44" s="4">
        <v>30065753427</v>
      </c>
    </row>
    <row r="45" spans="1:13" ht="21" x14ac:dyDescent="0.25">
      <c r="A45" s="5" t="s">
        <v>163</v>
      </c>
      <c r="C45" s="4">
        <v>0</v>
      </c>
      <c r="E45" s="4">
        <v>0</v>
      </c>
      <c r="G45" s="4">
        <f t="shared" si="0"/>
        <v>0</v>
      </c>
      <c r="I45" s="4">
        <v>4313609046</v>
      </c>
      <c r="K45" s="4">
        <v>0</v>
      </c>
      <c r="M45" s="4">
        <v>4313609046</v>
      </c>
    </row>
    <row r="46" spans="1:13" ht="21" x14ac:dyDescent="0.25">
      <c r="A46" s="5" t="s">
        <v>140</v>
      </c>
      <c r="C46" s="4">
        <v>0</v>
      </c>
      <c r="E46" s="4">
        <v>0</v>
      </c>
      <c r="G46" s="4">
        <f t="shared" si="0"/>
        <v>0</v>
      </c>
      <c r="I46" s="4">
        <v>163386986310</v>
      </c>
      <c r="K46" s="4">
        <v>255134222</v>
      </c>
      <c r="M46" s="4">
        <v>163131852088</v>
      </c>
    </row>
    <row r="47" spans="1:13" ht="21" x14ac:dyDescent="0.25">
      <c r="A47" s="5" t="s">
        <v>164</v>
      </c>
      <c r="C47" s="4">
        <v>0</v>
      </c>
      <c r="E47" s="4">
        <v>0</v>
      </c>
      <c r="G47" s="4">
        <f t="shared" si="0"/>
        <v>0</v>
      </c>
      <c r="I47" s="4">
        <v>345148497941</v>
      </c>
      <c r="K47" s="4">
        <v>0</v>
      </c>
      <c r="M47" s="4">
        <v>345148497941</v>
      </c>
    </row>
    <row r="48" spans="1:13" ht="21" x14ac:dyDescent="0.25">
      <c r="A48" s="5" t="s">
        <v>164</v>
      </c>
      <c r="C48" s="4">
        <v>0</v>
      </c>
      <c r="E48" s="4">
        <v>0</v>
      </c>
      <c r="G48" s="4">
        <f t="shared" si="0"/>
        <v>0</v>
      </c>
      <c r="I48" s="4">
        <v>623529878047</v>
      </c>
      <c r="K48" s="4">
        <v>0</v>
      </c>
      <c r="M48" s="4">
        <v>623529878047</v>
      </c>
    </row>
    <row r="49" spans="1:13" ht="21" x14ac:dyDescent="0.25">
      <c r="A49" s="5" t="s">
        <v>165</v>
      </c>
      <c r="C49" s="4">
        <v>0</v>
      </c>
      <c r="E49" s="4">
        <v>0</v>
      </c>
      <c r="G49" s="4">
        <f t="shared" si="0"/>
        <v>0</v>
      </c>
      <c r="I49" s="4">
        <v>77837671237</v>
      </c>
      <c r="K49" s="4">
        <v>0</v>
      </c>
      <c r="M49" s="4">
        <v>77837671237</v>
      </c>
    </row>
    <row r="50" spans="1:13" ht="21" x14ac:dyDescent="0.25">
      <c r="A50" s="5" t="s">
        <v>127</v>
      </c>
      <c r="C50" s="4">
        <v>0</v>
      </c>
      <c r="E50" s="4">
        <v>0</v>
      </c>
      <c r="G50" s="4">
        <f t="shared" si="0"/>
        <v>0</v>
      </c>
      <c r="I50" s="4">
        <v>19041643838</v>
      </c>
      <c r="K50" s="4">
        <v>0</v>
      </c>
      <c r="M50" s="4">
        <v>19041643838</v>
      </c>
    </row>
    <row r="51" spans="1:13" ht="21" x14ac:dyDescent="0.25">
      <c r="A51" s="5" t="s">
        <v>165</v>
      </c>
      <c r="C51" s="4">
        <v>0</v>
      </c>
      <c r="E51" s="4">
        <v>0</v>
      </c>
      <c r="G51" s="4">
        <f t="shared" si="0"/>
        <v>0</v>
      </c>
      <c r="I51" s="4">
        <v>216920547960</v>
      </c>
      <c r="K51" s="4">
        <v>0</v>
      </c>
      <c r="M51" s="4">
        <v>216920547960</v>
      </c>
    </row>
    <row r="52" spans="1:13" ht="21" x14ac:dyDescent="0.25">
      <c r="A52" s="5" t="s">
        <v>127</v>
      </c>
      <c r="C52" s="4">
        <v>0</v>
      </c>
      <c r="E52" s="4">
        <v>0</v>
      </c>
      <c r="G52" s="4">
        <f t="shared" si="0"/>
        <v>0</v>
      </c>
      <c r="I52" s="4">
        <v>35076712346</v>
      </c>
      <c r="K52" s="4">
        <v>0</v>
      </c>
      <c r="M52" s="4">
        <v>35076712346</v>
      </c>
    </row>
    <row r="53" spans="1:13" ht="21" x14ac:dyDescent="0.25">
      <c r="A53" s="5" t="s">
        <v>135</v>
      </c>
      <c r="C53" s="4">
        <v>69262</v>
      </c>
      <c r="E53" s="4">
        <v>0</v>
      </c>
      <c r="G53" s="4">
        <f t="shared" si="0"/>
        <v>69262</v>
      </c>
      <c r="I53" s="4">
        <v>445872</v>
      </c>
      <c r="K53" s="4">
        <v>0</v>
      </c>
      <c r="M53" s="4">
        <v>445872</v>
      </c>
    </row>
    <row r="54" spans="1:13" ht="21" x14ac:dyDescent="0.25">
      <c r="A54" s="5" t="s">
        <v>127</v>
      </c>
      <c r="C54" s="4">
        <v>0</v>
      </c>
      <c r="E54" s="4">
        <v>0</v>
      </c>
      <c r="G54" s="4">
        <f t="shared" si="0"/>
        <v>0</v>
      </c>
      <c r="I54" s="4">
        <v>10021917818</v>
      </c>
      <c r="K54" s="4">
        <v>0</v>
      </c>
      <c r="M54" s="4">
        <v>10021917818</v>
      </c>
    </row>
    <row r="55" spans="1:13" ht="21" x14ac:dyDescent="0.25">
      <c r="A55" s="5" t="s">
        <v>127</v>
      </c>
      <c r="C55" s="4">
        <v>0</v>
      </c>
      <c r="E55" s="4">
        <v>0</v>
      </c>
      <c r="G55" s="4">
        <f t="shared" si="0"/>
        <v>0</v>
      </c>
      <c r="I55" s="4">
        <v>17538356179</v>
      </c>
      <c r="K55" s="4">
        <v>0</v>
      </c>
      <c r="M55" s="4">
        <v>17538356179</v>
      </c>
    </row>
    <row r="56" spans="1:13" ht="21" x14ac:dyDescent="0.25">
      <c r="A56" s="5" t="s">
        <v>165</v>
      </c>
      <c r="C56" s="4">
        <v>0</v>
      </c>
      <c r="E56" s="4">
        <v>0</v>
      </c>
      <c r="G56" s="4">
        <f t="shared" si="0"/>
        <v>0</v>
      </c>
      <c r="I56" s="4">
        <v>81692876715</v>
      </c>
      <c r="K56" s="4">
        <v>0</v>
      </c>
      <c r="M56" s="4">
        <v>81692876715</v>
      </c>
    </row>
    <row r="57" spans="1:13" ht="21" x14ac:dyDescent="0.25">
      <c r="A57" s="5" t="s">
        <v>127</v>
      </c>
      <c r="C57" s="4">
        <v>0</v>
      </c>
      <c r="E57" s="4">
        <v>0</v>
      </c>
      <c r="G57" s="4">
        <f t="shared" si="0"/>
        <v>0</v>
      </c>
      <c r="I57" s="4">
        <v>45098630143</v>
      </c>
      <c r="K57" s="4">
        <v>0</v>
      </c>
      <c r="M57" s="4">
        <v>45098630143</v>
      </c>
    </row>
    <row r="58" spans="1:13" ht="21" x14ac:dyDescent="0.25">
      <c r="A58" s="5" t="s">
        <v>127</v>
      </c>
      <c r="C58" s="4">
        <v>0</v>
      </c>
      <c r="E58" s="4">
        <v>0</v>
      </c>
      <c r="G58" s="4">
        <f t="shared" si="0"/>
        <v>0</v>
      </c>
      <c r="I58" s="4">
        <v>30065753425</v>
      </c>
      <c r="K58" s="4">
        <v>0</v>
      </c>
      <c r="M58" s="4">
        <v>30065753425</v>
      </c>
    </row>
    <row r="59" spans="1:13" ht="21" x14ac:dyDescent="0.25">
      <c r="A59" s="5" t="s">
        <v>127</v>
      </c>
      <c r="C59" s="4">
        <v>0</v>
      </c>
      <c r="E59" s="4">
        <v>0</v>
      </c>
      <c r="G59" s="4">
        <f t="shared" si="0"/>
        <v>0</v>
      </c>
      <c r="I59" s="4">
        <v>72658904109</v>
      </c>
      <c r="K59" s="4">
        <v>103579880</v>
      </c>
      <c r="M59" s="4">
        <v>72555324229</v>
      </c>
    </row>
    <row r="60" spans="1:13" ht="21" x14ac:dyDescent="0.25">
      <c r="A60" s="5" t="s">
        <v>127</v>
      </c>
      <c r="C60" s="4">
        <v>0</v>
      </c>
      <c r="E60" s="4">
        <v>0</v>
      </c>
      <c r="G60" s="4">
        <f t="shared" si="0"/>
        <v>0</v>
      </c>
      <c r="I60" s="4">
        <v>12527397262</v>
      </c>
      <c r="K60" s="4">
        <v>29289101</v>
      </c>
      <c r="M60" s="4">
        <v>12498108161</v>
      </c>
    </row>
    <row r="61" spans="1:13" ht="21" x14ac:dyDescent="0.25">
      <c r="A61" s="5" t="s">
        <v>127</v>
      </c>
      <c r="C61" s="4">
        <v>0</v>
      </c>
      <c r="E61" s="4">
        <v>0</v>
      </c>
      <c r="G61" s="4">
        <f t="shared" si="0"/>
        <v>0</v>
      </c>
      <c r="I61" s="4">
        <v>115252054795</v>
      </c>
      <c r="K61" s="4">
        <v>377627715</v>
      </c>
      <c r="M61" s="4">
        <v>114874427080</v>
      </c>
    </row>
    <row r="62" spans="1:13" ht="21" x14ac:dyDescent="0.25">
      <c r="A62" s="5" t="s">
        <v>133</v>
      </c>
      <c r="C62" s="4">
        <v>0</v>
      </c>
      <c r="E62" s="4">
        <v>0</v>
      </c>
      <c r="G62" s="4">
        <f t="shared" si="0"/>
        <v>0</v>
      </c>
      <c r="I62" s="4">
        <v>18526027399</v>
      </c>
      <c r="K62" s="4">
        <v>0</v>
      </c>
      <c r="M62" s="4">
        <v>18526027399</v>
      </c>
    </row>
    <row r="63" spans="1:13" ht="21" x14ac:dyDescent="0.25">
      <c r="A63" s="5" t="s">
        <v>132</v>
      </c>
      <c r="C63" s="4">
        <v>0</v>
      </c>
      <c r="E63" s="4">
        <v>0</v>
      </c>
      <c r="G63" s="4">
        <f t="shared" si="0"/>
        <v>0</v>
      </c>
      <c r="I63" s="4">
        <v>45805479453</v>
      </c>
      <c r="K63" s="4">
        <v>113365121</v>
      </c>
      <c r="M63" s="4">
        <v>45692114332</v>
      </c>
    </row>
    <row r="64" spans="1:13" ht="21" x14ac:dyDescent="0.25">
      <c r="A64" s="5" t="s">
        <v>140</v>
      </c>
      <c r="C64" s="4">
        <v>0</v>
      </c>
      <c r="E64" s="4">
        <v>0</v>
      </c>
      <c r="G64" s="4">
        <f t="shared" si="0"/>
        <v>0</v>
      </c>
      <c r="I64" s="4">
        <v>28695890411</v>
      </c>
      <c r="K64" s="4">
        <v>44189689</v>
      </c>
      <c r="M64" s="4">
        <v>28651700722</v>
      </c>
    </row>
    <row r="65" spans="1:13" ht="21" x14ac:dyDescent="0.25">
      <c r="A65" s="5" t="s">
        <v>143</v>
      </c>
      <c r="C65" s="4">
        <v>0</v>
      </c>
      <c r="E65" s="4">
        <v>0</v>
      </c>
      <c r="G65" s="4">
        <f t="shared" si="0"/>
        <v>0</v>
      </c>
      <c r="I65" s="4">
        <v>213246575339</v>
      </c>
      <c r="K65" s="4">
        <v>104942519</v>
      </c>
      <c r="M65" s="4">
        <v>213141632820</v>
      </c>
    </row>
    <row r="66" spans="1:13" ht="21" x14ac:dyDescent="0.25">
      <c r="A66" s="5" t="s">
        <v>166</v>
      </c>
      <c r="C66" s="4">
        <v>0</v>
      </c>
      <c r="E66" s="4">
        <v>0</v>
      </c>
      <c r="G66" s="4">
        <f t="shared" si="0"/>
        <v>0</v>
      </c>
      <c r="I66" s="4">
        <v>884657538288</v>
      </c>
      <c r="K66" s="4">
        <v>695468047</v>
      </c>
      <c r="M66" s="4">
        <v>883962070241</v>
      </c>
    </row>
    <row r="67" spans="1:13" ht="21" x14ac:dyDescent="0.25">
      <c r="A67" s="5" t="s">
        <v>143</v>
      </c>
      <c r="C67" s="4">
        <v>0</v>
      </c>
      <c r="E67" s="4">
        <v>0</v>
      </c>
      <c r="G67" s="4">
        <f t="shared" si="0"/>
        <v>0</v>
      </c>
      <c r="I67" s="4">
        <v>180197260269</v>
      </c>
      <c r="K67" s="4">
        <v>0</v>
      </c>
      <c r="M67" s="4">
        <v>180197260269</v>
      </c>
    </row>
    <row r="68" spans="1:13" ht="21" x14ac:dyDescent="0.25">
      <c r="A68" s="5" t="s">
        <v>143</v>
      </c>
      <c r="C68" s="4">
        <v>0</v>
      </c>
      <c r="E68" s="4">
        <v>0</v>
      </c>
      <c r="G68" s="4">
        <f t="shared" si="0"/>
        <v>0</v>
      </c>
      <c r="I68" s="4">
        <v>195127397259</v>
      </c>
      <c r="K68" s="4">
        <v>0</v>
      </c>
      <c r="M68" s="4">
        <v>195127397259</v>
      </c>
    </row>
    <row r="69" spans="1:13" ht="21" x14ac:dyDescent="0.25">
      <c r="A69" s="5" t="s">
        <v>133</v>
      </c>
      <c r="C69" s="4">
        <v>0</v>
      </c>
      <c r="E69" s="4">
        <v>0</v>
      </c>
      <c r="G69" s="4">
        <f t="shared" si="0"/>
        <v>0</v>
      </c>
      <c r="I69" s="4">
        <v>69041095888</v>
      </c>
      <c r="K69" s="4">
        <v>0</v>
      </c>
      <c r="M69" s="4">
        <v>69041095888</v>
      </c>
    </row>
    <row r="70" spans="1:13" ht="21" x14ac:dyDescent="0.25">
      <c r="A70" s="5" t="s">
        <v>143</v>
      </c>
      <c r="C70" s="4">
        <v>0</v>
      </c>
      <c r="E70" s="4">
        <v>0</v>
      </c>
      <c r="G70" s="4">
        <f t="shared" si="0"/>
        <v>0</v>
      </c>
      <c r="I70" s="4">
        <v>178212328762</v>
      </c>
      <c r="K70" s="4">
        <v>0</v>
      </c>
      <c r="M70" s="4">
        <v>178212328762</v>
      </c>
    </row>
    <row r="71" spans="1:13" ht="21" x14ac:dyDescent="0.25">
      <c r="A71" s="5" t="s">
        <v>136</v>
      </c>
      <c r="C71" s="4">
        <v>0</v>
      </c>
      <c r="E71" s="4">
        <v>0</v>
      </c>
      <c r="G71" s="4">
        <f t="shared" si="0"/>
        <v>0</v>
      </c>
      <c r="I71" s="4">
        <v>214890410958</v>
      </c>
      <c r="K71" s="4">
        <v>0</v>
      </c>
      <c r="M71" s="4">
        <v>214890410958</v>
      </c>
    </row>
    <row r="72" spans="1:13" ht="21" x14ac:dyDescent="0.25">
      <c r="A72" s="5" t="s">
        <v>143</v>
      </c>
      <c r="C72" s="4">
        <v>0</v>
      </c>
      <c r="E72" s="4">
        <v>0</v>
      </c>
      <c r="G72" s="4">
        <f t="shared" si="0"/>
        <v>0</v>
      </c>
      <c r="I72" s="4">
        <v>223693150679</v>
      </c>
      <c r="K72" s="4">
        <v>0</v>
      </c>
      <c r="M72" s="4">
        <v>223693150679</v>
      </c>
    </row>
    <row r="73" spans="1:13" ht="21" x14ac:dyDescent="0.25">
      <c r="A73" s="5" t="s">
        <v>163</v>
      </c>
      <c r="C73" s="4">
        <v>0</v>
      </c>
      <c r="E73" s="4">
        <v>0</v>
      </c>
      <c r="G73" s="4">
        <f t="shared" ref="G73:G136" si="1">+C73-E73</f>
        <v>0</v>
      </c>
      <c r="I73" s="4">
        <v>275671232873</v>
      </c>
      <c r="K73" s="4">
        <v>0</v>
      </c>
      <c r="M73" s="4">
        <v>275671232873</v>
      </c>
    </row>
    <row r="74" spans="1:13" ht="21" x14ac:dyDescent="0.25">
      <c r="A74" s="5" t="s">
        <v>141</v>
      </c>
      <c r="C74" s="4">
        <v>0</v>
      </c>
      <c r="E74" s="4">
        <v>0</v>
      </c>
      <c r="G74" s="4">
        <f t="shared" si="1"/>
        <v>0</v>
      </c>
      <c r="I74" s="4">
        <v>73528767122</v>
      </c>
      <c r="K74" s="4">
        <v>0</v>
      </c>
      <c r="M74" s="4">
        <v>73528767122</v>
      </c>
    </row>
    <row r="75" spans="1:13" ht="21" x14ac:dyDescent="0.25">
      <c r="A75" s="5" t="s">
        <v>132</v>
      </c>
      <c r="C75" s="4">
        <v>0</v>
      </c>
      <c r="E75" s="4">
        <v>0</v>
      </c>
      <c r="G75" s="4">
        <f t="shared" si="1"/>
        <v>0</v>
      </c>
      <c r="I75" s="4">
        <v>138945205475</v>
      </c>
      <c r="K75" s="4">
        <v>0</v>
      </c>
      <c r="M75" s="4">
        <v>138945205475</v>
      </c>
    </row>
    <row r="76" spans="1:13" ht="21" x14ac:dyDescent="0.25">
      <c r="A76" s="5" t="s">
        <v>163</v>
      </c>
      <c r="C76" s="4">
        <v>0</v>
      </c>
      <c r="E76" s="4">
        <v>0</v>
      </c>
      <c r="G76" s="4">
        <f t="shared" si="1"/>
        <v>0</v>
      </c>
      <c r="I76" s="4">
        <v>245411506847</v>
      </c>
      <c r="K76" s="4">
        <v>0</v>
      </c>
      <c r="M76" s="4">
        <v>245411506847</v>
      </c>
    </row>
    <row r="77" spans="1:13" ht="21" x14ac:dyDescent="0.25">
      <c r="A77" s="5" t="s">
        <v>132</v>
      </c>
      <c r="C77" s="4">
        <v>0</v>
      </c>
      <c r="E77" s="4">
        <v>0</v>
      </c>
      <c r="G77" s="4">
        <f t="shared" si="1"/>
        <v>0</v>
      </c>
      <c r="I77" s="4">
        <v>22835342464</v>
      </c>
      <c r="K77" s="4">
        <v>0</v>
      </c>
      <c r="M77" s="4">
        <v>22835342464</v>
      </c>
    </row>
    <row r="78" spans="1:13" ht="21" x14ac:dyDescent="0.25">
      <c r="A78" s="5" t="s">
        <v>162</v>
      </c>
      <c r="C78" s="4">
        <v>0</v>
      </c>
      <c r="E78" s="4">
        <v>0</v>
      </c>
      <c r="G78" s="4">
        <f t="shared" si="1"/>
        <v>0</v>
      </c>
      <c r="I78" s="4">
        <v>56095890409</v>
      </c>
      <c r="K78" s="4">
        <v>0</v>
      </c>
      <c r="M78" s="4">
        <v>56095890409</v>
      </c>
    </row>
    <row r="79" spans="1:13" ht="21" x14ac:dyDescent="0.25">
      <c r="A79" s="5" t="s">
        <v>163</v>
      </c>
      <c r="C79" s="4">
        <v>0</v>
      </c>
      <c r="E79" s="4">
        <v>0</v>
      </c>
      <c r="G79" s="4">
        <f t="shared" si="1"/>
        <v>0</v>
      </c>
      <c r="I79" s="4">
        <v>165830136982</v>
      </c>
      <c r="K79" s="4">
        <v>0</v>
      </c>
      <c r="M79" s="4">
        <v>165830136982</v>
      </c>
    </row>
    <row r="80" spans="1:13" ht="21" x14ac:dyDescent="0.25">
      <c r="A80" s="5" t="s">
        <v>127</v>
      </c>
      <c r="C80" s="4">
        <v>0</v>
      </c>
      <c r="E80" s="4">
        <v>0</v>
      </c>
      <c r="G80" s="4">
        <f t="shared" si="1"/>
        <v>0</v>
      </c>
      <c r="I80" s="4">
        <v>11890410959</v>
      </c>
      <c r="K80" s="4">
        <v>0</v>
      </c>
      <c r="M80" s="4">
        <v>11890410959</v>
      </c>
    </row>
    <row r="81" spans="1:13" ht="21" x14ac:dyDescent="0.25">
      <c r="A81" s="5" t="s">
        <v>127</v>
      </c>
      <c r="C81" s="4">
        <v>0</v>
      </c>
      <c r="E81" s="4">
        <v>0</v>
      </c>
      <c r="G81" s="4">
        <f t="shared" si="1"/>
        <v>0</v>
      </c>
      <c r="I81" s="4">
        <v>72871232876</v>
      </c>
      <c r="K81" s="4">
        <v>0</v>
      </c>
      <c r="M81" s="4">
        <v>72871232876</v>
      </c>
    </row>
    <row r="82" spans="1:13" ht="21" x14ac:dyDescent="0.25">
      <c r="A82" s="5" t="s">
        <v>145</v>
      </c>
      <c r="C82" s="4">
        <v>0</v>
      </c>
      <c r="E82" s="4">
        <v>0</v>
      </c>
      <c r="G82" s="4">
        <f t="shared" si="1"/>
        <v>0</v>
      </c>
      <c r="I82" s="4">
        <v>202376712324</v>
      </c>
      <c r="K82" s="4">
        <v>0</v>
      </c>
      <c r="M82" s="4">
        <v>202376712324</v>
      </c>
    </row>
    <row r="83" spans="1:13" ht="21" x14ac:dyDescent="0.25">
      <c r="A83" s="5" t="s">
        <v>142</v>
      </c>
      <c r="C83" s="4">
        <v>0</v>
      </c>
      <c r="E83" s="4">
        <v>0</v>
      </c>
      <c r="G83" s="4">
        <f t="shared" si="1"/>
        <v>0</v>
      </c>
      <c r="I83" s="4">
        <v>27486986301</v>
      </c>
      <c r="K83" s="4">
        <v>0</v>
      </c>
      <c r="M83" s="4">
        <v>27486986301</v>
      </c>
    </row>
    <row r="84" spans="1:13" ht="21" x14ac:dyDescent="0.25">
      <c r="A84" s="5" t="s">
        <v>140</v>
      </c>
      <c r="C84" s="4">
        <v>0</v>
      </c>
      <c r="E84" s="4">
        <v>0</v>
      </c>
      <c r="G84" s="4">
        <f t="shared" si="1"/>
        <v>0</v>
      </c>
      <c r="I84" s="4">
        <v>131005479451</v>
      </c>
      <c r="K84" s="4">
        <v>0</v>
      </c>
      <c r="M84" s="4">
        <v>131005479451</v>
      </c>
    </row>
    <row r="85" spans="1:13" ht="21" x14ac:dyDescent="0.25">
      <c r="A85" s="5" t="s">
        <v>130</v>
      </c>
      <c r="C85" s="4">
        <v>0</v>
      </c>
      <c r="E85" s="4">
        <v>0</v>
      </c>
      <c r="G85" s="4">
        <f t="shared" si="1"/>
        <v>0</v>
      </c>
      <c r="I85" s="4">
        <v>153789041093</v>
      </c>
      <c r="K85" s="4">
        <v>0</v>
      </c>
      <c r="M85" s="4">
        <v>153789041093</v>
      </c>
    </row>
    <row r="86" spans="1:13" ht="21" x14ac:dyDescent="0.25">
      <c r="A86" s="5" t="s">
        <v>136</v>
      </c>
      <c r="C86" s="4">
        <v>0</v>
      </c>
      <c r="E86" s="4">
        <v>0</v>
      </c>
      <c r="G86" s="4">
        <f t="shared" si="1"/>
        <v>0</v>
      </c>
      <c r="I86" s="4">
        <v>109602739723</v>
      </c>
      <c r="K86" s="4">
        <v>0</v>
      </c>
      <c r="M86" s="4">
        <v>109602739723</v>
      </c>
    </row>
    <row r="87" spans="1:13" ht="21" x14ac:dyDescent="0.25">
      <c r="A87" s="5" t="s">
        <v>163</v>
      </c>
      <c r="C87" s="4">
        <v>0</v>
      </c>
      <c r="E87" s="4">
        <v>0</v>
      </c>
      <c r="G87" s="4">
        <f t="shared" si="1"/>
        <v>0</v>
      </c>
      <c r="I87" s="4">
        <v>123346849311</v>
      </c>
      <c r="K87" s="4">
        <v>0</v>
      </c>
      <c r="M87" s="4">
        <v>123346849311</v>
      </c>
    </row>
    <row r="88" spans="1:13" ht="21" x14ac:dyDescent="0.25">
      <c r="A88" s="5" t="s">
        <v>167</v>
      </c>
      <c r="C88" s="4">
        <v>0</v>
      </c>
      <c r="E88" s="4">
        <v>0</v>
      </c>
      <c r="G88" s="4">
        <f t="shared" si="1"/>
        <v>0</v>
      </c>
      <c r="I88" s="4">
        <v>217479452052</v>
      </c>
      <c r="K88" s="4">
        <v>0</v>
      </c>
      <c r="M88" s="4">
        <v>217479452052</v>
      </c>
    </row>
    <row r="89" spans="1:13" ht="21" x14ac:dyDescent="0.25">
      <c r="A89" s="5" t="s">
        <v>167</v>
      </c>
      <c r="C89" s="4">
        <v>0</v>
      </c>
      <c r="E89" s="4">
        <v>0</v>
      </c>
      <c r="G89" s="4">
        <f t="shared" si="1"/>
        <v>0</v>
      </c>
      <c r="I89" s="4">
        <v>281946575339</v>
      </c>
      <c r="K89" s="4">
        <v>0</v>
      </c>
      <c r="M89" s="4">
        <v>281946575339</v>
      </c>
    </row>
    <row r="90" spans="1:13" ht="21" x14ac:dyDescent="0.25">
      <c r="A90" s="5" t="s">
        <v>163</v>
      </c>
      <c r="C90" s="4">
        <v>0</v>
      </c>
      <c r="E90" s="4">
        <v>0</v>
      </c>
      <c r="G90" s="4">
        <f t="shared" si="1"/>
        <v>0</v>
      </c>
      <c r="I90" s="4">
        <v>93001643831</v>
      </c>
      <c r="K90" s="4">
        <v>0</v>
      </c>
      <c r="M90" s="4">
        <v>93001643831</v>
      </c>
    </row>
    <row r="91" spans="1:13" ht="21" x14ac:dyDescent="0.25">
      <c r="A91" s="5" t="s">
        <v>163</v>
      </c>
      <c r="C91" s="4">
        <v>0</v>
      </c>
      <c r="E91" s="4">
        <v>0</v>
      </c>
      <c r="G91" s="4">
        <f t="shared" si="1"/>
        <v>0</v>
      </c>
      <c r="I91" s="4">
        <v>61545205475</v>
      </c>
      <c r="K91" s="4">
        <v>0</v>
      </c>
      <c r="M91" s="4">
        <v>61545205475</v>
      </c>
    </row>
    <row r="92" spans="1:13" ht="21" x14ac:dyDescent="0.25">
      <c r="A92" s="5" t="s">
        <v>141</v>
      </c>
      <c r="C92" s="4">
        <v>0</v>
      </c>
      <c r="E92" s="4">
        <v>0</v>
      </c>
      <c r="G92" s="4">
        <f t="shared" si="1"/>
        <v>0</v>
      </c>
      <c r="I92" s="4">
        <v>45308219177</v>
      </c>
      <c r="K92" s="4">
        <v>0</v>
      </c>
      <c r="M92" s="4">
        <v>45308219177</v>
      </c>
    </row>
    <row r="93" spans="1:13" ht="21" x14ac:dyDescent="0.25">
      <c r="A93" s="5" t="s">
        <v>133</v>
      </c>
      <c r="C93" s="4">
        <v>0</v>
      </c>
      <c r="E93" s="4">
        <v>0</v>
      </c>
      <c r="G93" s="4">
        <f t="shared" si="1"/>
        <v>0</v>
      </c>
      <c r="I93" s="4">
        <v>69041095889</v>
      </c>
      <c r="K93" s="4">
        <v>0</v>
      </c>
      <c r="M93" s="4">
        <v>69041095889</v>
      </c>
    </row>
    <row r="94" spans="1:13" ht="21" x14ac:dyDescent="0.25">
      <c r="A94" s="5" t="s">
        <v>160</v>
      </c>
      <c r="C94" s="4">
        <v>1415462713</v>
      </c>
      <c r="E94" s="4">
        <v>0</v>
      </c>
      <c r="G94" s="4">
        <f t="shared" si="1"/>
        <v>1415462713</v>
      </c>
      <c r="I94" s="4">
        <v>288316185522</v>
      </c>
      <c r="K94" s="4">
        <v>0</v>
      </c>
      <c r="M94" s="4">
        <v>288316185522</v>
      </c>
    </row>
    <row r="95" spans="1:13" ht="21" x14ac:dyDescent="0.25">
      <c r="A95" s="5" t="s">
        <v>168</v>
      </c>
      <c r="C95" s="4">
        <v>1415462712</v>
      </c>
      <c r="E95" s="4">
        <v>0</v>
      </c>
      <c r="G95" s="4">
        <f t="shared" si="1"/>
        <v>1415462712</v>
      </c>
      <c r="I95" s="4">
        <v>106512710852</v>
      </c>
      <c r="K95" s="4">
        <v>0</v>
      </c>
      <c r="M95" s="4">
        <v>106512710852</v>
      </c>
    </row>
    <row r="96" spans="1:13" ht="21" x14ac:dyDescent="0.25">
      <c r="A96" s="5" t="s">
        <v>127</v>
      </c>
      <c r="C96" s="4">
        <v>0</v>
      </c>
      <c r="E96" s="4">
        <v>0</v>
      </c>
      <c r="G96" s="4">
        <f t="shared" si="1"/>
        <v>0</v>
      </c>
      <c r="I96" s="4">
        <v>221017808220</v>
      </c>
      <c r="K96" s="4">
        <v>0</v>
      </c>
      <c r="M96" s="4">
        <v>221017808220</v>
      </c>
    </row>
    <row r="97" spans="1:13" ht="21" x14ac:dyDescent="0.25">
      <c r="A97" s="5" t="s">
        <v>127</v>
      </c>
      <c r="C97" s="4">
        <v>0</v>
      </c>
      <c r="E97" s="4">
        <v>0</v>
      </c>
      <c r="G97" s="4">
        <f t="shared" si="1"/>
        <v>0</v>
      </c>
      <c r="I97" s="4">
        <v>9061643833</v>
      </c>
      <c r="K97" s="4">
        <v>0</v>
      </c>
      <c r="M97" s="4">
        <v>9061643833</v>
      </c>
    </row>
    <row r="98" spans="1:13" ht="21" x14ac:dyDescent="0.25">
      <c r="A98" s="5" t="s">
        <v>127</v>
      </c>
      <c r="C98" s="4">
        <v>0</v>
      </c>
      <c r="E98" s="4">
        <v>0</v>
      </c>
      <c r="G98" s="4">
        <f t="shared" si="1"/>
        <v>0</v>
      </c>
      <c r="I98" s="4">
        <v>57994520548</v>
      </c>
      <c r="K98" s="4">
        <v>0</v>
      </c>
      <c r="M98" s="4">
        <v>57994520548</v>
      </c>
    </row>
    <row r="99" spans="1:13" ht="21" x14ac:dyDescent="0.25">
      <c r="A99" s="5" t="s">
        <v>136</v>
      </c>
      <c r="C99" s="4">
        <v>0</v>
      </c>
      <c r="E99" s="4">
        <v>0</v>
      </c>
      <c r="G99" s="4">
        <f t="shared" si="1"/>
        <v>0</v>
      </c>
      <c r="I99" s="4">
        <v>93205479452</v>
      </c>
      <c r="K99" s="4">
        <v>0</v>
      </c>
      <c r="M99" s="4">
        <v>93205479452</v>
      </c>
    </row>
    <row r="100" spans="1:13" ht="21" x14ac:dyDescent="0.25">
      <c r="A100" s="5" t="s">
        <v>127</v>
      </c>
      <c r="C100" s="4">
        <v>0</v>
      </c>
      <c r="E100" s="4">
        <v>0</v>
      </c>
      <c r="G100" s="4">
        <f t="shared" si="1"/>
        <v>0</v>
      </c>
      <c r="I100" s="4">
        <v>934773287676</v>
      </c>
      <c r="K100" s="4">
        <v>0</v>
      </c>
      <c r="M100" s="4">
        <v>934773287676</v>
      </c>
    </row>
    <row r="101" spans="1:13" ht="21" x14ac:dyDescent="0.25">
      <c r="A101" s="5" t="s">
        <v>127</v>
      </c>
      <c r="C101" s="4">
        <v>0</v>
      </c>
      <c r="E101" s="4">
        <v>0</v>
      </c>
      <c r="G101" s="4">
        <f t="shared" si="1"/>
        <v>0</v>
      </c>
      <c r="I101" s="4">
        <v>77412328767</v>
      </c>
      <c r="K101" s="4">
        <v>0</v>
      </c>
      <c r="M101" s="4">
        <v>77412328767</v>
      </c>
    </row>
    <row r="102" spans="1:13" ht="21" x14ac:dyDescent="0.25">
      <c r="A102" s="5" t="s">
        <v>133</v>
      </c>
      <c r="C102" s="4">
        <v>0</v>
      </c>
      <c r="E102" s="4">
        <v>0</v>
      </c>
      <c r="G102" s="4">
        <f t="shared" si="1"/>
        <v>0</v>
      </c>
      <c r="I102" s="4">
        <v>63949315067</v>
      </c>
      <c r="K102" s="4">
        <v>0</v>
      </c>
      <c r="M102" s="4">
        <v>63949315067</v>
      </c>
    </row>
    <row r="103" spans="1:13" ht="21" x14ac:dyDescent="0.25">
      <c r="A103" s="5" t="s">
        <v>136</v>
      </c>
      <c r="C103" s="4">
        <v>0</v>
      </c>
      <c r="E103" s="4">
        <v>0</v>
      </c>
      <c r="G103" s="4">
        <f t="shared" si="1"/>
        <v>0</v>
      </c>
      <c r="I103" s="4">
        <v>92342465753</v>
      </c>
      <c r="K103" s="4">
        <v>0</v>
      </c>
      <c r="M103" s="4">
        <v>92342465753</v>
      </c>
    </row>
    <row r="104" spans="1:13" ht="21" x14ac:dyDescent="0.25">
      <c r="A104" s="5" t="s">
        <v>163</v>
      </c>
      <c r="C104" s="4">
        <v>0</v>
      </c>
      <c r="E104" s="4">
        <v>0</v>
      </c>
      <c r="G104" s="4">
        <f t="shared" si="1"/>
        <v>0</v>
      </c>
      <c r="I104" s="4">
        <v>101549589039</v>
      </c>
      <c r="K104" s="4">
        <v>0</v>
      </c>
      <c r="M104" s="4">
        <v>101549589039</v>
      </c>
    </row>
    <row r="105" spans="1:13" ht="21" x14ac:dyDescent="0.25">
      <c r="A105" s="5" t="s">
        <v>136</v>
      </c>
      <c r="C105" s="4">
        <v>0</v>
      </c>
      <c r="E105" s="4">
        <v>0</v>
      </c>
      <c r="G105" s="4">
        <f t="shared" si="1"/>
        <v>0</v>
      </c>
      <c r="I105" s="4">
        <v>126863013696</v>
      </c>
      <c r="K105" s="4">
        <v>0</v>
      </c>
      <c r="M105" s="4">
        <v>126863013696</v>
      </c>
    </row>
    <row r="106" spans="1:13" ht="21" x14ac:dyDescent="0.25">
      <c r="A106" s="5" t="s">
        <v>141</v>
      </c>
      <c r="C106" s="4">
        <v>0</v>
      </c>
      <c r="E106" s="4">
        <v>0</v>
      </c>
      <c r="G106" s="4">
        <f t="shared" si="1"/>
        <v>0</v>
      </c>
      <c r="I106" s="4">
        <v>83065068492</v>
      </c>
      <c r="K106" s="4">
        <v>0</v>
      </c>
      <c r="M106" s="4">
        <v>83065068492</v>
      </c>
    </row>
    <row r="107" spans="1:13" ht="21" x14ac:dyDescent="0.25">
      <c r="A107" s="5" t="s">
        <v>127</v>
      </c>
      <c r="C107" s="4">
        <v>0</v>
      </c>
      <c r="E107" s="4">
        <v>0</v>
      </c>
      <c r="G107" s="4">
        <f t="shared" si="1"/>
        <v>0</v>
      </c>
      <c r="I107" s="4">
        <v>76428493150</v>
      </c>
      <c r="K107" s="4">
        <v>0</v>
      </c>
      <c r="M107" s="4">
        <v>76428493150</v>
      </c>
    </row>
    <row r="108" spans="1:13" ht="21" x14ac:dyDescent="0.25">
      <c r="A108" s="5" t="s">
        <v>138</v>
      </c>
      <c r="C108" s="4">
        <v>0</v>
      </c>
      <c r="E108" s="4">
        <v>0</v>
      </c>
      <c r="G108" s="4">
        <f t="shared" si="1"/>
        <v>0</v>
      </c>
      <c r="I108" s="4">
        <v>45304109587</v>
      </c>
      <c r="K108" s="4">
        <v>0</v>
      </c>
      <c r="M108" s="4">
        <v>45304109587</v>
      </c>
    </row>
    <row r="109" spans="1:13" ht="21" x14ac:dyDescent="0.25">
      <c r="A109" s="5" t="s">
        <v>127</v>
      </c>
      <c r="C109" s="4">
        <v>0</v>
      </c>
      <c r="E109" s="4">
        <v>0</v>
      </c>
      <c r="G109" s="4">
        <f t="shared" si="1"/>
        <v>0</v>
      </c>
      <c r="I109" s="4">
        <v>112493835617</v>
      </c>
      <c r="K109" s="4">
        <v>0</v>
      </c>
      <c r="M109" s="4">
        <v>112493835617</v>
      </c>
    </row>
    <row r="110" spans="1:13" ht="21" x14ac:dyDescent="0.25">
      <c r="A110" s="5" t="s">
        <v>136</v>
      </c>
      <c r="C110" s="4">
        <v>0</v>
      </c>
      <c r="E110" s="4">
        <v>0</v>
      </c>
      <c r="G110" s="4">
        <f t="shared" si="1"/>
        <v>0</v>
      </c>
      <c r="I110" s="4">
        <v>143821232874</v>
      </c>
      <c r="K110" s="4">
        <v>0</v>
      </c>
      <c r="M110" s="4">
        <v>143821232874</v>
      </c>
    </row>
    <row r="111" spans="1:13" ht="21" x14ac:dyDescent="0.25">
      <c r="A111" s="5" t="s">
        <v>160</v>
      </c>
      <c r="C111" s="4">
        <v>0</v>
      </c>
      <c r="E111" s="4">
        <v>0</v>
      </c>
      <c r="G111" s="4">
        <f t="shared" si="1"/>
        <v>0</v>
      </c>
      <c r="I111" s="4">
        <v>992309742899</v>
      </c>
      <c r="K111" s="4">
        <v>0</v>
      </c>
      <c r="M111" s="4">
        <v>992309742899</v>
      </c>
    </row>
    <row r="112" spans="1:13" ht="21" x14ac:dyDescent="0.25">
      <c r="A112" s="5" t="s">
        <v>133</v>
      </c>
      <c r="C112" s="4">
        <v>0</v>
      </c>
      <c r="E112" s="4">
        <v>0</v>
      </c>
      <c r="G112" s="4">
        <f t="shared" si="1"/>
        <v>0</v>
      </c>
      <c r="I112" s="4">
        <v>63431506849</v>
      </c>
      <c r="K112" s="4">
        <v>0</v>
      </c>
      <c r="M112" s="4">
        <v>63431506849</v>
      </c>
    </row>
    <row r="113" spans="1:13" ht="21" x14ac:dyDescent="0.25">
      <c r="A113" s="5" t="s">
        <v>138</v>
      </c>
      <c r="C113" s="4">
        <v>0</v>
      </c>
      <c r="E113" s="4">
        <v>0</v>
      </c>
      <c r="G113" s="4">
        <f t="shared" si="1"/>
        <v>0</v>
      </c>
      <c r="I113" s="4">
        <v>80350684930</v>
      </c>
      <c r="K113" s="4">
        <v>0</v>
      </c>
      <c r="M113" s="4">
        <v>80350684930</v>
      </c>
    </row>
    <row r="114" spans="1:13" ht="21" x14ac:dyDescent="0.25">
      <c r="A114" s="5" t="s">
        <v>133</v>
      </c>
      <c r="C114" s="4">
        <v>0</v>
      </c>
      <c r="E114" s="4">
        <v>0</v>
      </c>
      <c r="G114" s="4">
        <f t="shared" si="1"/>
        <v>0</v>
      </c>
      <c r="I114" s="4">
        <v>41424657533</v>
      </c>
      <c r="K114" s="4">
        <v>0</v>
      </c>
      <c r="M114" s="4">
        <v>41424657533</v>
      </c>
    </row>
    <row r="115" spans="1:13" ht="21" x14ac:dyDescent="0.25">
      <c r="A115" s="5" t="s">
        <v>163</v>
      </c>
      <c r="C115" s="4">
        <v>0</v>
      </c>
      <c r="E115" s="4">
        <v>0</v>
      </c>
      <c r="G115" s="4">
        <f t="shared" si="1"/>
        <v>0</v>
      </c>
      <c r="I115" s="4">
        <v>52569863011</v>
      </c>
      <c r="K115" s="4">
        <v>0</v>
      </c>
      <c r="M115" s="4">
        <v>52569863011</v>
      </c>
    </row>
    <row r="116" spans="1:13" ht="21" x14ac:dyDescent="0.25">
      <c r="A116" s="5" t="s">
        <v>136</v>
      </c>
      <c r="C116" s="4">
        <v>0</v>
      </c>
      <c r="E116" s="4">
        <v>0</v>
      </c>
      <c r="G116" s="4">
        <f t="shared" si="1"/>
        <v>0</v>
      </c>
      <c r="I116" s="4">
        <v>51608219176</v>
      </c>
      <c r="K116" s="4">
        <v>0</v>
      </c>
      <c r="M116" s="4">
        <v>51608219176</v>
      </c>
    </row>
    <row r="117" spans="1:13" ht="21" x14ac:dyDescent="0.25">
      <c r="A117" s="5" t="s">
        <v>163</v>
      </c>
      <c r="C117" s="4">
        <v>0</v>
      </c>
      <c r="E117" s="4">
        <v>0</v>
      </c>
      <c r="G117" s="4">
        <f t="shared" si="1"/>
        <v>0</v>
      </c>
      <c r="I117" s="4">
        <v>32824109587</v>
      </c>
      <c r="K117" s="4">
        <v>0</v>
      </c>
      <c r="M117" s="4">
        <v>32824109587</v>
      </c>
    </row>
    <row r="118" spans="1:13" ht="21" x14ac:dyDescent="0.25">
      <c r="A118" s="5" t="s">
        <v>127</v>
      </c>
      <c r="C118" s="4">
        <v>0</v>
      </c>
      <c r="E118" s="4">
        <v>0</v>
      </c>
      <c r="G118" s="4">
        <f t="shared" si="1"/>
        <v>0</v>
      </c>
      <c r="I118" s="4">
        <v>76808219175</v>
      </c>
      <c r="K118" s="4">
        <v>0</v>
      </c>
      <c r="M118" s="4">
        <v>76808219175</v>
      </c>
    </row>
    <row r="119" spans="1:13" ht="21" x14ac:dyDescent="0.25">
      <c r="A119" s="5" t="s">
        <v>136</v>
      </c>
      <c r="C119" s="4">
        <v>26205479450</v>
      </c>
      <c r="E119" s="4">
        <v>0</v>
      </c>
      <c r="G119" s="4">
        <f t="shared" si="1"/>
        <v>26205479450</v>
      </c>
      <c r="I119" s="4">
        <v>120273972587</v>
      </c>
      <c r="K119" s="4">
        <v>175144519</v>
      </c>
      <c r="M119" s="4">
        <v>120098828068</v>
      </c>
    </row>
    <row r="120" spans="1:13" ht="21" x14ac:dyDescent="0.25">
      <c r="A120" s="5" t="s">
        <v>163</v>
      </c>
      <c r="C120" s="4">
        <v>0</v>
      </c>
      <c r="E120" s="4">
        <v>0</v>
      </c>
      <c r="G120" s="4">
        <f t="shared" si="1"/>
        <v>0</v>
      </c>
      <c r="I120" s="4">
        <v>31670136984</v>
      </c>
      <c r="K120" s="4">
        <v>0</v>
      </c>
      <c r="M120" s="4">
        <v>31670136984</v>
      </c>
    </row>
    <row r="121" spans="1:13" ht="21" x14ac:dyDescent="0.25">
      <c r="A121" s="5" t="s">
        <v>142</v>
      </c>
      <c r="C121" s="4">
        <v>0</v>
      </c>
      <c r="E121" s="4">
        <v>0</v>
      </c>
      <c r="G121" s="4">
        <f t="shared" si="1"/>
        <v>0</v>
      </c>
      <c r="I121" s="4">
        <v>32794520547</v>
      </c>
      <c r="K121" s="4">
        <v>0</v>
      </c>
      <c r="M121" s="4">
        <v>32794520547</v>
      </c>
    </row>
    <row r="122" spans="1:13" ht="21" x14ac:dyDescent="0.25">
      <c r="A122" s="5" t="s">
        <v>136</v>
      </c>
      <c r="C122" s="4">
        <v>21008219177</v>
      </c>
      <c r="E122" s="4">
        <v>0</v>
      </c>
      <c r="G122" s="4">
        <f t="shared" si="1"/>
        <v>21008219177</v>
      </c>
      <c r="I122" s="4">
        <v>93501369847</v>
      </c>
      <c r="K122" s="4">
        <v>137292448</v>
      </c>
      <c r="M122" s="4">
        <v>93364077399</v>
      </c>
    </row>
    <row r="123" spans="1:13" ht="21" x14ac:dyDescent="0.25">
      <c r="A123" s="5" t="s">
        <v>163</v>
      </c>
      <c r="C123" s="4">
        <v>0</v>
      </c>
      <c r="E123" s="4">
        <v>0</v>
      </c>
      <c r="G123" s="4">
        <f t="shared" si="1"/>
        <v>0</v>
      </c>
      <c r="I123" s="4">
        <v>94882191778</v>
      </c>
      <c r="K123" s="4">
        <v>0</v>
      </c>
      <c r="M123" s="4">
        <v>94882191778</v>
      </c>
    </row>
    <row r="124" spans="1:13" ht="21" x14ac:dyDescent="0.25">
      <c r="A124" s="5" t="s">
        <v>127</v>
      </c>
      <c r="C124" s="4">
        <v>0</v>
      </c>
      <c r="E124" s="4">
        <v>0</v>
      </c>
      <c r="G124" s="4">
        <f t="shared" si="1"/>
        <v>0</v>
      </c>
      <c r="I124" s="4">
        <v>82849315066</v>
      </c>
      <c r="K124" s="4">
        <v>0</v>
      </c>
      <c r="M124" s="4">
        <v>82849315066</v>
      </c>
    </row>
    <row r="125" spans="1:13" ht="21" x14ac:dyDescent="0.25">
      <c r="A125" s="5" t="s">
        <v>142</v>
      </c>
      <c r="C125" s="4">
        <v>0</v>
      </c>
      <c r="E125" s="4">
        <v>0</v>
      </c>
      <c r="G125" s="4">
        <f t="shared" si="1"/>
        <v>0</v>
      </c>
      <c r="I125" s="4">
        <v>30205479451</v>
      </c>
      <c r="K125" s="4">
        <v>0</v>
      </c>
      <c r="M125" s="4">
        <v>30205479451</v>
      </c>
    </row>
    <row r="126" spans="1:13" ht="21" x14ac:dyDescent="0.25">
      <c r="A126" s="5" t="s">
        <v>163</v>
      </c>
      <c r="C126" s="4">
        <v>0</v>
      </c>
      <c r="E126" s="4">
        <v>0</v>
      </c>
      <c r="G126" s="4">
        <f t="shared" si="1"/>
        <v>0</v>
      </c>
      <c r="I126" s="4">
        <v>30772602738</v>
      </c>
      <c r="K126" s="4">
        <v>0</v>
      </c>
      <c r="M126" s="4">
        <v>30772602738</v>
      </c>
    </row>
    <row r="127" spans="1:13" ht="21" x14ac:dyDescent="0.25">
      <c r="A127" s="5" t="s">
        <v>141</v>
      </c>
      <c r="C127" s="4">
        <v>0</v>
      </c>
      <c r="E127" s="4">
        <v>0</v>
      </c>
      <c r="G127" s="4">
        <f t="shared" si="1"/>
        <v>0</v>
      </c>
      <c r="I127" s="4">
        <v>79224657532</v>
      </c>
      <c r="K127" s="4">
        <v>0</v>
      </c>
      <c r="M127" s="4">
        <v>79224657532</v>
      </c>
    </row>
    <row r="128" spans="1:13" ht="21" x14ac:dyDescent="0.25">
      <c r="A128" s="5" t="s">
        <v>169</v>
      </c>
      <c r="C128" s="4">
        <v>0</v>
      </c>
      <c r="E128" s="4">
        <v>0</v>
      </c>
      <c r="G128" s="4">
        <f t="shared" si="1"/>
        <v>0</v>
      </c>
      <c r="I128" s="4">
        <v>63086301369</v>
      </c>
      <c r="K128" s="4">
        <v>0</v>
      </c>
      <c r="M128" s="4">
        <v>63086301369</v>
      </c>
    </row>
    <row r="129" spans="1:13" ht="21" x14ac:dyDescent="0.25">
      <c r="A129" s="5" t="s">
        <v>140</v>
      </c>
      <c r="C129" s="4">
        <v>0</v>
      </c>
      <c r="E129" s="4">
        <v>0</v>
      </c>
      <c r="G129" s="4">
        <f t="shared" si="1"/>
        <v>0</v>
      </c>
      <c r="I129" s="4">
        <v>414936986665</v>
      </c>
      <c r="K129" s="4">
        <v>0</v>
      </c>
      <c r="M129" s="4">
        <v>414936986665</v>
      </c>
    </row>
    <row r="130" spans="1:13" ht="21" x14ac:dyDescent="0.25">
      <c r="A130" s="5" t="s">
        <v>158</v>
      </c>
      <c r="C130" s="4">
        <v>0</v>
      </c>
      <c r="E130" s="4">
        <v>0</v>
      </c>
      <c r="G130" s="4">
        <f t="shared" si="1"/>
        <v>0</v>
      </c>
      <c r="I130" s="4">
        <v>762663504</v>
      </c>
      <c r="K130" s="4">
        <v>0</v>
      </c>
      <c r="M130" s="4">
        <v>762663504</v>
      </c>
    </row>
    <row r="131" spans="1:13" ht="21" x14ac:dyDescent="0.25">
      <c r="A131" s="5" t="s">
        <v>133</v>
      </c>
      <c r="C131" s="4">
        <v>0</v>
      </c>
      <c r="E131" s="4">
        <v>0</v>
      </c>
      <c r="G131" s="4">
        <f t="shared" si="1"/>
        <v>0</v>
      </c>
      <c r="I131" s="4">
        <v>190726027397</v>
      </c>
      <c r="K131" s="4">
        <v>0</v>
      </c>
      <c r="M131" s="4">
        <v>190726027397</v>
      </c>
    </row>
    <row r="132" spans="1:13" ht="21" x14ac:dyDescent="0.25">
      <c r="A132" s="5" t="s">
        <v>163</v>
      </c>
      <c r="C132" s="4">
        <v>0</v>
      </c>
      <c r="E132" s="4">
        <v>0</v>
      </c>
      <c r="G132" s="4">
        <f t="shared" si="1"/>
        <v>0</v>
      </c>
      <c r="I132" s="4">
        <v>29917808216</v>
      </c>
      <c r="K132" s="4">
        <v>0</v>
      </c>
      <c r="M132" s="4">
        <v>29917808216</v>
      </c>
    </row>
    <row r="133" spans="1:13" ht="21" x14ac:dyDescent="0.25">
      <c r="A133" s="5" t="s">
        <v>137</v>
      </c>
      <c r="C133" s="4">
        <v>39472602738</v>
      </c>
      <c r="E133" s="4">
        <v>0</v>
      </c>
      <c r="G133" s="4">
        <f t="shared" si="1"/>
        <v>39472602738</v>
      </c>
      <c r="I133" s="4">
        <v>170219178069</v>
      </c>
      <c r="K133" s="4">
        <v>217081834</v>
      </c>
      <c r="M133" s="4">
        <v>170002096235</v>
      </c>
    </row>
    <row r="134" spans="1:13" ht="21" x14ac:dyDescent="0.25">
      <c r="A134" s="5" t="s">
        <v>127</v>
      </c>
      <c r="C134" s="4">
        <v>0</v>
      </c>
      <c r="E134" s="4">
        <v>0</v>
      </c>
      <c r="G134" s="4">
        <f t="shared" si="1"/>
        <v>0</v>
      </c>
      <c r="I134" s="4">
        <v>143260273969</v>
      </c>
      <c r="K134" s="4">
        <v>0</v>
      </c>
      <c r="M134" s="4">
        <v>143260273969</v>
      </c>
    </row>
    <row r="135" spans="1:13" ht="21" x14ac:dyDescent="0.25">
      <c r="A135" s="5" t="s">
        <v>136</v>
      </c>
      <c r="C135" s="4">
        <v>57342465753</v>
      </c>
      <c r="E135" s="4">
        <v>0</v>
      </c>
      <c r="G135" s="4">
        <f t="shared" si="1"/>
        <v>57342465753</v>
      </c>
      <c r="I135" s="4">
        <v>277238356157</v>
      </c>
      <c r="K135" s="4">
        <v>0</v>
      </c>
      <c r="M135" s="4">
        <v>277238356157</v>
      </c>
    </row>
    <row r="136" spans="1:13" ht="21" x14ac:dyDescent="0.25">
      <c r="A136" s="5" t="s">
        <v>131</v>
      </c>
      <c r="C136" s="4">
        <v>0</v>
      </c>
      <c r="E136" s="4">
        <v>0</v>
      </c>
      <c r="G136" s="4">
        <f t="shared" si="1"/>
        <v>0</v>
      </c>
      <c r="I136" s="4">
        <v>104712328765</v>
      </c>
      <c r="K136" s="4">
        <v>0</v>
      </c>
      <c r="M136" s="4">
        <v>104712328765</v>
      </c>
    </row>
    <row r="137" spans="1:13" ht="21" x14ac:dyDescent="0.25">
      <c r="A137" s="5" t="s">
        <v>127</v>
      </c>
      <c r="C137" s="4">
        <v>0</v>
      </c>
      <c r="E137" s="4">
        <v>0</v>
      </c>
      <c r="G137" s="4">
        <f t="shared" ref="G137:G200" si="2">+C137-E137</f>
        <v>0</v>
      </c>
      <c r="I137" s="4">
        <v>13980821917</v>
      </c>
      <c r="K137" s="4">
        <v>0</v>
      </c>
      <c r="M137" s="4">
        <v>13980821917</v>
      </c>
    </row>
    <row r="138" spans="1:13" ht="21" x14ac:dyDescent="0.25">
      <c r="A138" s="5" t="s">
        <v>134</v>
      </c>
      <c r="C138" s="4">
        <v>31</v>
      </c>
      <c r="E138" s="4">
        <v>0</v>
      </c>
      <c r="G138" s="4">
        <f t="shared" si="2"/>
        <v>31</v>
      </c>
      <c r="I138" s="4">
        <v>332219178081</v>
      </c>
      <c r="K138" s="4">
        <v>0</v>
      </c>
      <c r="M138" s="4">
        <v>332219178081</v>
      </c>
    </row>
    <row r="139" spans="1:13" ht="21" x14ac:dyDescent="0.25">
      <c r="A139" s="5" t="s">
        <v>131</v>
      </c>
      <c r="C139" s="4">
        <v>15228367941</v>
      </c>
      <c r="E139" s="4">
        <v>0</v>
      </c>
      <c r="G139" s="4">
        <f t="shared" si="2"/>
        <v>15228367941</v>
      </c>
      <c r="I139" s="4">
        <v>174221381630</v>
      </c>
      <c r="K139" s="4">
        <v>0</v>
      </c>
      <c r="M139" s="4">
        <v>174221381630</v>
      </c>
    </row>
    <row r="140" spans="1:13" ht="21" x14ac:dyDescent="0.25">
      <c r="A140" s="5" t="s">
        <v>127</v>
      </c>
      <c r="C140" s="4">
        <v>0</v>
      </c>
      <c r="E140" s="4">
        <v>0</v>
      </c>
      <c r="G140" s="4">
        <f t="shared" si="2"/>
        <v>0</v>
      </c>
      <c r="I140" s="4">
        <v>16915068493</v>
      </c>
      <c r="K140" s="4">
        <v>0</v>
      </c>
      <c r="M140" s="4">
        <v>16915068493</v>
      </c>
    </row>
    <row r="141" spans="1:13" ht="21" x14ac:dyDescent="0.25">
      <c r="A141" s="5" t="s">
        <v>136</v>
      </c>
      <c r="C141" s="4">
        <v>49556164383</v>
      </c>
      <c r="E141" s="4">
        <v>0</v>
      </c>
      <c r="G141" s="4">
        <f t="shared" si="2"/>
        <v>49556164383</v>
      </c>
      <c r="I141" s="4">
        <v>192212328755</v>
      </c>
      <c r="K141" s="4">
        <v>183173377</v>
      </c>
      <c r="M141" s="4">
        <v>192029155378</v>
      </c>
    </row>
    <row r="142" spans="1:13" ht="21" x14ac:dyDescent="0.25">
      <c r="A142" s="5" t="s">
        <v>131</v>
      </c>
      <c r="C142" s="4">
        <v>0</v>
      </c>
      <c r="E142" s="4">
        <v>0</v>
      </c>
      <c r="G142" s="4">
        <f t="shared" si="2"/>
        <v>0</v>
      </c>
      <c r="I142" s="4">
        <v>95338356159</v>
      </c>
      <c r="K142" s="4">
        <v>0</v>
      </c>
      <c r="M142" s="4">
        <v>95338356159</v>
      </c>
    </row>
    <row r="143" spans="1:13" ht="21" x14ac:dyDescent="0.25">
      <c r="A143" s="5" t="s">
        <v>127</v>
      </c>
      <c r="C143" s="4">
        <v>0</v>
      </c>
      <c r="E143" s="4">
        <v>0</v>
      </c>
      <c r="G143" s="4">
        <f t="shared" si="2"/>
        <v>0</v>
      </c>
      <c r="I143" s="4">
        <v>59547945204</v>
      </c>
      <c r="K143" s="4">
        <v>0</v>
      </c>
      <c r="M143" s="4">
        <v>59547945204</v>
      </c>
    </row>
    <row r="144" spans="1:13" ht="21" x14ac:dyDescent="0.25">
      <c r="A144" s="5" t="s">
        <v>127</v>
      </c>
      <c r="C144" s="4">
        <v>0</v>
      </c>
      <c r="E144" s="4">
        <v>0</v>
      </c>
      <c r="G144" s="4">
        <f t="shared" si="2"/>
        <v>0</v>
      </c>
      <c r="I144" s="4">
        <v>176745205479</v>
      </c>
      <c r="K144" s="4">
        <v>0</v>
      </c>
      <c r="M144" s="4">
        <v>176745205479</v>
      </c>
    </row>
    <row r="145" spans="1:13" ht="21" x14ac:dyDescent="0.25">
      <c r="A145" s="5" t="s">
        <v>136</v>
      </c>
      <c r="C145" s="4">
        <v>106965753430</v>
      </c>
      <c r="E145" s="4">
        <v>0</v>
      </c>
      <c r="G145" s="4">
        <f t="shared" si="2"/>
        <v>106965753430</v>
      </c>
      <c r="I145" s="4">
        <v>441815068489</v>
      </c>
      <c r="K145" s="4">
        <v>0</v>
      </c>
      <c r="M145" s="4">
        <v>441815068489</v>
      </c>
    </row>
    <row r="146" spans="1:13" ht="21" x14ac:dyDescent="0.25">
      <c r="A146" s="5" t="s">
        <v>141</v>
      </c>
      <c r="C146" s="4">
        <v>0</v>
      </c>
      <c r="E146" s="4">
        <v>0</v>
      </c>
      <c r="G146" s="4">
        <f t="shared" si="2"/>
        <v>0</v>
      </c>
      <c r="I146" s="4">
        <v>129797260273</v>
      </c>
      <c r="K146" s="4">
        <v>0</v>
      </c>
      <c r="M146" s="4">
        <v>129797260273</v>
      </c>
    </row>
    <row r="147" spans="1:13" ht="21" x14ac:dyDescent="0.25">
      <c r="A147" s="5" t="s">
        <v>127</v>
      </c>
      <c r="C147" s="4">
        <v>0</v>
      </c>
      <c r="E147" s="4">
        <v>0</v>
      </c>
      <c r="G147" s="4">
        <f t="shared" si="2"/>
        <v>0</v>
      </c>
      <c r="I147" s="4">
        <v>201945205480</v>
      </c>
      <c r="K147" s="4">
        <v>0</v>
      </c>
      <c r="M147" s="4">
        <v>201945205480</v>
      </c>
    </row>
    <row r="148" spans="1:13" ht="21" x14ac:dyDescent="0.25">
      <c r="A148" s="5" t="s">
        <v>131</v>
      </c>
      <c r="C148" s="4">
        <v>356164384</v>
      </c>
      <c r="E148" s="4">
        <v>0</v>
      </c>
      <c r="G148" s="4">
        <f t="shared" si="2"/>
        <v>356164384</v>
      </c>
      <c r="I148" s="4">
        <v>117282191777</v>
      </c>
      <c r="K148" s="4">
        <v>0</v>
      </c>
      <c r="M148" s="4">
        <v>117282191777</v>
      </c>
    </row>
    <row r="149" spans="1:13" ht="21" x14ac:dyDescent="0.25">
      <c r="A149" s="5" t="s">
        <v>131</v>
      </c>
      <c r="C149" s="4">
        <v>77104109613</v>
      </c>
      <c r="E149" s="4">
        <v>0</v>
      </c>
      <c r="G149" s="4">
        <f t="shared" si="2"/>
        <v>77104109613</v>
      </c>
      <c r="I149" s="4">
        <v>257720547940</v>
      </c>
      <c r="K149" s="4">
        <v>0</v>
      </c>
      <c r="M149" s="4">
        <v>257720547940</v>
      </c>
    </row>
    <row r="150" spans="1:13" ht="21" x14ac:dyDescent="0.25">
      <c r="A150" s="5" t="s">
        <v>138</v>
      </c>
      <c r="C150" s="4">
        <v>79742465768</v>
      </c>
      <c r="E150" s="4">
        <v>0</v>
      </c>
      <c r="G150" s="4">
        <f t="shared" si="2"/>
        <v>79742465768</v>
      </c>
      <c r="I150" s="4">
        <v>257745205465</v>
      </c>
      <c r="K150" s="4">
        <v>0</v>
      </c>
      <c r="M150" s="4">
        <v>257745205465</v>
      </c>
    </row>
    <row r="151" spans="1:13" ht="21" x14ac:dyDescent="0.25">
      <c r="A151" s="5" t="s">
        <v>131</v>
      </c>
      <c r="C151" s="4">
        <v>345279178103</v>
      </c>
      <c r="E151" s="4">
        <v>0</v>
      </c>
      <c r="G151" s="4">
        <f t="shared" si="2"/>
        <v>345279178103</v>
      </c>
      <c r="I151" s="4">
        <v>1348305753420</v>
      </c>
      <c r="K151" s="4">
        <v>0</v>
      </c>
      <c r="M151" s="4">
        <v>1348305753420</v>
      </c>
    </row>
    <row r="152" spans="1:13" ht="21" x14ac:dyDescent="0.25">
      <c r="A152" s="5" t="s">
        <v>127</v>
      </c>
      <c r="C152" s="4">
        <v>0</v>
      </c>
      <c r="E152" s="4">
        <v>0</v>
      </c>
      <c r="G152" s="4">
        <f t="shared" si="2"/>
        <v>0</v>
      </c>
      <c r="I152" s="4">
        <v>134630136985</v>
      </c>
      <c r="K152" s="4">
        <v>0</v>
      </c>
      <c r="M152" s="4">
        <v>134630136985</v>
      </c>
    </row>
    <row r="153" spans="1:13" ht="21" x14ac:dyDescent="0.25">
      <c r="A153" s="5" t="s">
        <v>136</v>
      </c>
      <c r="C153" s="4">
        <v>78986301368</v>
      </c>
      <c r="E153" s="4">
        <v>0</v>
      </c>
      <c r="G153" s="4">
        <f t="shared" si="2"/>
        <v>78986301368</v>
      </c>
      <c r="I153" s="4">
        <v>257630136975</v>
      </c>
      <c r="K153" s="4">
        <v>403123808</v>
      </c>
      <c r="M153" s="4">
        <v>257227013167</v>
      </c>
    </row>
    <row r="154" spans="1:13" ht="21" x14ac:dyDescent="0.25">
      <c r="A154" s="5" t="s">
        <v>139</v>
      </c>
      <c r="C154" s="4">
        <v>902</v>
      </c>
      <c r="E154" s="4">
        <v>0</v>
      </c>
      <c r="G154" s="4">
        <f t="shared" si="2"/>
        <v>902</v>
      </c>
      <c r="I154" s="4">
        <v>1804</v>
      </c>
      <c r="K154" s="4">
        <v>0</v>
      </c>
      <c r="M154" s="4">
        <v>1804</v>
      </c>
    </row>
    <row r="155" spans="1:13" ht="21" x14ac:dyDescent="0.25">
      <c r="A155" s="5" t="s">
        <v>141</v>
      </c>
      <c r="C155" s="4">
        <v>0</v>
      </c>
      <c r="E155" s="4">
        <v>0</v>
      </c>
      <c r="G155" s="4">
        <f t="shared" si="2"/>
        <v>0</v>
      </c>
      <c r="I155" s="4">
        <v>52816438356</v>
      </c>
      <c r="K155" s="4">
        <v>0</v>
      </c>
      <c r="M155" s="4">
        <v>52816438356</v>
      </c>
    </row>
    <row r="156" spans="1:13" ht="21" x14ac:dyDescent="0.25">
      <c r="A156" s="5" t="s">
        <v>140</v>
      </c>
      <c r="C156" s="4">
        <v>201729452045</v>
      </c>
      <c r="E156" s="4">
        <v>437437717</v>
      </c>
      <c r="G156" s="4">
        <f t="shared" si="2"/>
        <v>201292014328</v>
      </c>
      <c r="I156" s="4">
        <v>910738356113</v>
      </c>
      <c r="K156" s="4">
        <v>437437717</v>
      </c>
      <c r="M156" s="4">
        <v>910300918396</v>
      </c>
    </row>
    <row r="157" spans="1:13" ht="21" x14ac:dyDescent="0.25">
      <c r="A157" s="5" t="s">
        <v>133</v>
      </c>
      <c r="C157" s="4">
        <v>184469178075</v>
      </c>
      <c r="E157" s="4">
        <v>355418145</v>
      </c>
      <c r="G157" s="4">
        <f t="shared" si="2"/>
        <v>184113759930</v>
      </c>
      <c r="I157" s="4">
        <v>757251369804</v>
      </c>
      <c r="K157" s="4">
        <v>355418145</v>
      </c>
      <c r="M157" s="4">
        <v>756895951659</v>
      </c>
    </row>
    <row r="158" spans="1:13" ht="21" x14ac:dyDescent="0.25">
      <c r="A158" s="5" t="s">
        <v>141</v>
      </c>
      <c r="C158" s="4">
        <v>96010274032</v>
      </c>
      <c r="E158" s="4">
        <v>0</v>
      </c>
      <c r="G158" s="4">
        <f t="shared" si="2"/>
        <v>96010274032</v>
      </c>
      <c r="I158" s="4">
        <v>353317808218</v>
      </c>
      <c r="K158" s="4">
        <v>0</v>
      </c>
      <c r="M158" s="4">
        <v>353317808218</v>
      </c>
    </row>
    <row r="159" spans="1:13" ht="21" x14ac:dyDescent="0.25">
      <c r="A159" s="5" t="s">
        <v>142</v>
      </c>
      <c r="C159" s="4">
        <v>107445205470</v>
      </c>
      <c r="E159" s="4">
        <v>453841632</v>
      </c>
      <c r="G159" s="4">
        <f t="shared" si="2"/>
        <v>106991363838</v>
      </c>
      <c r="I159" s="4">
        <v>347406164353</v>
      </c>
      <c r="K159" s="4">
        <v>453841632</v>
      </c>
      <c r="M159" s="4">
        <v>346952322721</v>
      </c>
    </row>
    <row r="160" spans="1:13" ht="21" x14ac:dyDescent="0.25">
      <c r="A160" s="5" t="s">
        <v>127</v>
      </c>
      <c r="C160" s="4">
        <v>0</v>
      </c>
      <c r="E160" s="4">
        <v>0</v>
      </c>
      <c r="G160" s="4">
        <f t="shared" si="2"/>
        <v>0</v>
      </c>
      <c r="I160" s="4">
        <v>138945205478</v>
      </c>
      <c r="K160" s="4">
        <v>0</v>
      </c>
      <c r="M160" s="4">
        <v>138945205478</v>
      </c>
    </row>
    <row r="161" spans="1:13" ht="21" x14ac:dyDescent="0.25">
      <c r="A161" s="5" t="s">
        <v>127</v>
      </c>
      <c r="C161" s="4">
        <v>0</v>
      </c>
      <c r="E161" s="4">
        <v>0</v>
      </c>
      <c r="G161" s="4">
        <f t="shared" si="2"/>
        <v>0</v>
      </c>
      <c r="I161" s="4">
        <v>85956164385</v>
      </c>
      <c r="K161" s="4">
        <v>0</v>
      </c>
      <c r="M161" s="4">
        <v>85956164385</v>
      </c>
    </row>
    <row r="162" spans="1:13" ht="21" x14ac:dyDescent="0.25">
      <c r="A162" s="5" t="s">
        <v>127</v>
      </c>
      <c r="C162" s="4">
        <v>0</v>
      </c>
      <c r="E162" s="4">
        <v>0</v>
      </c>
      <c r="G162" s="4">
        <f t="shared" si="2"/>
        <v>0</v>
      </c>
      <c r="I162" s="4">
        <v>183649315068</v>
      </c>
      <c r="K162" s="4">
        <v>0</v>
      </c>
      <c r="M162" s="4">
        <v>183649315068</v>
      </c>
    </row>
    <row r="163" spans="1:13" ht="21" x14ac:dyDescent="0.25">
      <c r="A163" s="5" t="s">
        <v>127</v>
      </c>
      <c r="C163" s="4">
        <v>0</v>
      </c>
      <c r="E163" s="4">
        <v>0</v>
      </c>
      <c r="G163" s="4">
        <f t="shared" si="2"/>
        <v>0</v>
      </c>
      <c r="I163" s="4">
        <v>84618493148</v>
      </c>
      <c r="K163" s="4">
        <v>0</v>
      </c>
      <c r="M163" s="4">
        <v>84618493148</v>
      </c>
    </row>
    <row r="164" spans="1:13" ht="21" x14ac:dyDescent="0.25">
      <c r="A164" s="5" t="s">
        <v>127</v>
      </c>
      <c r="C164" s="4">
        <v>0</v>
      </c>
      <c r="E164" s="4">
        <v>0</v>
      </c>
      <c r="G164" s="4">
        <f t="shared" si="2"/>
        <v>0</v>
      </c>
      <c r="I164" s="4">
        <v>23862328765</v>
      </c>
      <c r="K164" s="4">
        <v>0</v>
      </c>
      <c r="M164" s="4">
        <v>23862328765</v>
      </c>
    </row>
    <row r="165" spans="1:13" ht="21" x14ac:dyDescent="0.25">
      <c r="A165" s="5" t="s">
        <v>141</v>
      </c>
      <c r="C165" s="4">
        <v>0</v>
      </c>
      <c r="E165" s="4">
        <v>0</v>
      </c>
      <c r="G165" s="4">
        <f t="shared" si="2"/>
        <v>0</v>
      </c>
      <c r="I165" s="4">
        <v>163972602740</v>
      </c>
      <c r="K165" s="4">
        <v>0</v>
      </c>
      <c r="M165" s="4">
        <v>163972602740</v>
      </c>
    </row>
    <row r="166" spans="1:13" ht="21" x14ac:dyDescent="0.25">
      <c r="A166" s="5" t="s">
        <v>127</v>
      </c>
      <c r="C166" s="4">
        <v>0</v>
      </c>
      <c r="E166" s="4">
        <v>0</v>
      </c>
      <c r="G166" s="4">
        <f t="shared" si="2"/>
        <v>0</v>
      </c>
      <c r="I166" s="4">
        <v>121339726025</v>
      </c>
      <c r="K166" s="4">
        <v>0</v>
      </c>
      <c r="M166" s="4">
        <v>121339726025</v>
      </c>
    </row>
    <row r="167" spans="1:13" ht="21" x14ac:dyDescent="0.25">
      <c r="A167" s="5" t="s">
        <v>131</v>
      </c>
      <c r="C167" s="4">
        <v>70540273961</v>
      </c>
      <c r="E167" s="4">
        <v>0</v>
      </c>
      <c r="G167" s="4">
        <f t="shared" si="2"/>
        <v>70540273961</v>
      </c>
      <c r="I167" s="4">
        <v>180012328745</v>
      </c>
      <c r="K167" s="4">
        <v>0</v>
      </c>
      <c r="M167" s="4">
        <v>180012328745</v>
      </c>
    </row>
    <row r="168" spans="1:13" ht="21" x14ac:dyDescent="0.25">
      <c r="A168" s="5" t="s">
        <v>138</v>
      </c>
      <c r="C168" s="4">
        <v>35537534269</v>
      </c>
      <c r="E168" s="4">
        <v>0</v>
      </c>
      <c r="G168" s="4">
        <f t="shared" si="2"/>
        <v>35537534269</v>
      </c>
      <c r="I168" s="4">
        <v>99002739723</v>
      </c>
      <c r="K168" s="4">
        <v>0</v>
      </c>
      <c r="M168" s="4">
        <v>99002739723</v>
      </c>
    </row>
    <row r="169" spans="1:13" ht="21" x14ac:dyDescent="0.25">
      <c r="A169" s="5" t="s">
        <v>134</v>
      </c>
      <c r="C169" s="4">
        <v>21205479450</v>
      </c>
      <c r="E169" s="4">
        <v>0</v>
      </c>
      <c r="G169" s="4">
        <f t="shared" si="2"/>
        <v>21205479450</v>
      </c>
      <c r="I169" s="4">
        <v>50893150680</v>
      </c>
      <c r="K169" s="4">
        <v>0</v>
      </c>
      <c r="M169" s="4">
        <v>50893150680</v>
      </c>
    </row>
    <row r="170" spans="1:13" ht="21" x14ac:dyDescent="0.25">
      <c r="A170" s="5" t="s">
        <v>136</v>
      </c>
      <c r="C170" s="4">
        <v>48156164382</v>
      </c>
      <c r="E170" s="4">
        <v>0</v>
      </c>
      <c r="G170" s="4">
        <f t="shared" si="2"/>
        <v>48156164382</v>
      </c>
      <c r="I170" s="4">
        <v>111846575334</v>
      </c>
      <c r="K170" s="4">
        <v>288204273</v>
      </c>
      <c r="M170" s="4">
        <v>111558371061</v>
      </c>
    </row>
    <row r="171" spans="1:13" ht="21" x14ac:dyDescent="0.25">
      <c r="A171" s="5" t="s">
        <v>134</v>
      </c>
      <c r="C171" s="4">
        <v>45616438350</v>
      </c>
      <c r="E171" s="4">
        <v>0</v>
      </c>
      <c r="G171" s="4">
        <f t="shared" si="2"/>
        <v>45616438350</v>
      </c>
      <c r="I171" s="4">
        <v>104917808205</v>
      </c>
      <c r="K171" s="4">
        <v>0</v>
      </c>
      <c r="M171" s="4">
        <v>104917808205</v>
      </c>
    </row>
    <row r="172" spans="1:13" ht="21" x14ac:dyDescent="0.25">
      <c r="A172" s="5" t="s">
        <v>134</v>
      </c>
      <c r="C172" s="4">
        <v>123287671230</v>
      </c>
      <c r="E172" s="4">
        <v>0</v>
      </c>
      <c r="G172" s="4">
        <f t="shared" si="2"/>
        <v>123287671230</v>
      </c>
      <c r="I172" s="4">
        <v>279452054788</v>
      </c>
      <c r="K172" s="4">
        <v>0</v>
      </c>
      <c r="M172" s="4">
        <v>279452054788</v>
      </c>
    </row>
    <row r="173" spans="1:13" ht="21" x14ac:dyDescent="0.25">
      <c r="A173" s="5" t="s">
        <v>134</v>
      </c>
      <c r="C173" s="4">
        <v>110958904080</v>
      </c>
      <c r="E173" s="4">
        <v>0</v>
      </c>
      <c r="G173" s="4">
        <f t="shared" si="2"/>
        <v>110958904080</v>
      </c>
      <c r="I173" s="4">
        <v>240410958840</v>
      </c>
      <c r="K173" s="4">
        <v>0</v>
      </c>
      <c r="M173" s="4">
        <v>240410958840</v>
      </c>
    </row>
    <row r="174" spans="1:13" ht="21" x14ac:dyDescent="0.25">
      <c r="A174" s="5" t="s">
        <v>127</v>
      </c>
      <c r="C174" s="4">
        <v>1035616439</v>
      </c>
      <c r="E174" s="4">
        <v>0</v>
      </c>
      <c r="G174" s="4">
        <f t="shared" si="2"/>
        <v>1035616439</v>
      </c>
      <c r="I174" s="4">
        <v>17993835613</v>
      </c>
      <c r="K174" s="4">
        <v>0</v>
      </c>
      <c r="M174" s="4">
        <v>17993835613</v>
      </c>
    </row>
    <row r="175" spans="1:13" ht="21" x14ac:dyDescent="0.25">
      <c r="A175" s="5" t="s">
        <v>134</v>
      </c>
      <c r="C175" s="4">
        <v>91232876700</v>
      </c>
      <c r="E175" s="4">
        <v>0</v>
      </c>
      <c r="G175" s="4">
        <f t="shared" si="2"/>
        <v>91232876700</v>
      </c>
      <c r="I175" s="4">
        <v>185506849290</v>
      </c>
      <c r="K175" s="4">
        <v>0</v>
      </c>
      <c r="M175" s="4">
        <v>185506849290</v>
      </c>
    </row>
    <row r="176" spans="1:13" ht="21" x14ac:dyDescent="0.25">
      <c r="A176" s="5" t="s">
        <v>127</v>
      </c>
      <c r="C176" s="4">
        <v>9553561643</v>
      </c>
      <c r="E176" s="4">
        <v>0</v>
      </c>
      <c r="G176" s="4">
        <f t="shared" si="2"/>
        <v>9553561643</v>
      </c>
      <c r="I176" s="4">
        <v>19987397245</v>
      </c>
      <c r="K176" s="4">
        <v>0</v>
      </c>
      <c r="M176" s="4">
        <v>19987397245</v>
      </c>
    </row>
    <row r="177" spans="1:13" ht="21" x14ac:dyDescent="0.25">
      <c r="A177" s="5" t="s">
        <v>143</v>
      </c>
      <c r="C177" s="4">
        <v>32363013723</v>
      </c>
      <c r="E177" s="4">
        <v>0</v>
      </c>
      <c r="G177" s="4">
        <f t="shared" si="2"/>
        <v>32363013723</v>
      </c>
      <c r="I177" s="4">
        <v>68609589039</v>
      </c>
      <c r="K177" s="4">
        <v>0</v>
      </c>
      <c r="M177" s="4">
        <v>68609589039</v>
      </c>
    </row>
    <row r="178" spans="1:13" ht="21" x14ac:dyDescent="0.25">
      <c r="A178" s="5" t="s">
        <v>127</v>
      </c>
      <c r="C178" s="4">
        <v>13808219185</v>
      </c>
      <c r="E178" s="4">
        <v>0</v>
      </c>
      <c r="G178" s="4">
        <f t="shared" si="2"/>
        <v>13808219185</v>
      </c>
      <c r="I178" s="4">
        <v>62136986301</v>
      </c>
      <c r="K178" s="4">
        <v>0</v>
      </c>
      <c r="M178" s="4">
        <v>62136986301</v>
      </c>
    </row>
    <row r="179" spans="1:13" ht="21" x14ac:dyDescent="0.25">
      <c r="A179" s="5" t="s">
        <v>127</v>
      </c>
      <c r="C179" s="4">
        <v>19331506854</v>
      </c>
      <c r="E179" s="4">
        <v>0</v>
      </c>
      <c r="G179" s="4">
        <f t="shared" si="2"/>
        <v>19331506854</v>
      </c>
      <c r="I179" s="4">
        <v>84575342466</v>
      </c>
      <c r="K179" s="4">
        <v>0</v>
      </c>
      <c r="M179" s="4">
        <v>84575342466</v>
      </c>
    </row>
    <row r="180" spans="1:13" ht="21" x14ac:dyDescent="0.25">
      <c r="A180" s="5" t="s">
        <v>131</v>
      </c>
      <c r="C180" s="4">
        <v>59732876712</v>
      </c>
      <c r="E180" s="4">
        <v>0</v>
      </c>
      <c r="G180" s="4">
        <f t="shared" si="2"/>
        <v>59732876712</v>
      </c>
      <c r="I180" s="4">
        <v>110219178058</v>
      </c>
      <c r="K180" s="4">
        <v>0</v>
      </c>
      <c r="M180" s="4">
        <v>110219178058</v>
      </c>
    </row>
    <row r="181" spans="1:13" ht="21" x14ac:dyDescent="0.25">
      <c r="A181" s="5" t="s">
        <v>144</v>
      </c>
      <c r="C181" s="4">
        <v>12883561637</v>
      </c>
      <c r="E181" s="4">
        <v>0</v>
      </c>
      <c r="G181" s="4">
        <f t="shared" si="2"/>
        <v>12883561637</v>
      </c>
      <c r="I181" s="4">
        <v>24579858149</v>
      </c>
      <c r="K181" s="4">
        <v>0</v>
      </c>
      <c r="M181" s="4">
        <v>24579858149</v>
      </c>
    </row>
    <row r="182" spans="1:13" ht="21" x14ac:dyDescent="0.25">
      <c r="A182" s="5" t="s">
        <v>145</v>
      </c>
      <c r="C182" s="4">
        <v>13054794519</v>
      </c>
      <c r="E182" s="4">
        <v>0</v>
      </c>
      <c r="G182" s="4">
        <f t="shared" si="2"/>
        <v>13054794519</v>
      </c>
      <c r="I182" s="4">
        <v>23410958895</v>
      </c>
      <c r="K182" s="4">
        <v>62186905</v>
      </c>
      <c r="M182" s="4">
        <v>23348771990</v>
      </c>
    </row>
    <row r="183" spans="1:13" ht="21" x14ac:dyDescent="0.25">
      <c r="A183" s="5" t="s">
        <v>134</v>
      </c>
      <c r="C183" s="4">
        <v>113424657510</v>
      </c>
      <c r="E183" s="4">
        <v>0</v>
      </c>
      <c r="G183" s="4">
        <f t="shared" si="2"/>
        <v>113424657510</v>
      </c>
      <c r="I183" s="4">
        <v>204164383518</v>
      </c>
      <c r="K183" s="4">
        <v>0</v>
      </c>
      <c r="M183" s="4">
        <v>204164383518</v>
      </c>
    </row>
    <row r="184" spans="1:13" ht="21" x14ac:dyDescent="0.25">
      <c r="A184" s="5" t="s">
        <v>131</v>
      </c>
      <c r="C184" s="4">
        <v>23893150672</v>
      </c>
      <c r="E184" s="4">
        <v>0</v>
      </c>
      <c r="G184" s="4">
        <f t="shared" si="2"/>
        <v>23893150672</v>
      </c>
      <c r="I184" s="4">
        <v>38650684904</v>
      </c>
      <c r="K184" s="4">
        <v>0</v>
      </c>
      <c r="M184" s="4">
        <v>38650684904</v>
      </c>
    </row>
    <row r="185" spans="1:13" ht="21" x14ac:dyDescent="0.25">
      <c r="A185" s="5" t="s">
        <v>143</v>
      </c>
      <c r="C185" s="4">
        <v>135924657539</v>
      </c>
      <c r="E185" s="4">
        <v>0</v>
      </c>
      <c r="G185" s="4">
        <f t="shared" si="2"/>
        <v>135924657539</v>
      </c>
      <c r="I185" s="4">
        <v>212042465753</v>
      </c>
      <c r="K185" s="4">
        <v>0</v>
      </c>
      <c r="M185" s="4">
        <v>212042465753</v>
      </c>
    </row>
    <row r="186" spans="1:13" ht="21" x14ac:dyDescent="0.25">
      <c r="A186" s="5" t="s">
        <v>137</v>
      </c>
      <c r="C186" s="4">
        <v>73304383560</v>
      </c>
      <c r="E186" s="4">
        <v>0</v>
      </c>
      <c r="G186" s="4">
        <f t="shared" si="2"/>
        <v>73304383560</v>
      </c>
      <c r="I186" s="4">
        <v>102198082188</v>
      </c>
      <c r="K186" s="4">
        <v>466134173</v>
      </c>
      <c r="M186" s="4">
        <v>101731948015</v>
      </c>
    </row>
    <row r="187" spans="1:13" ht="21" x14ac:dyDescent="0.25">
      <c r="A187" s="5" t="s">
        <v>136</v>
      </c>
      <c r="C187" s="4">
        <v>52602739725</v>
      </c>
      <c r="E187" s="4">
        <v>0</v>
      </c>
      <c r="G187" s="4">
        <f t="shared" si="2"/>
        <v>52602739725</v>
      </c>
      <c r="I187" s="4">
        <v>70136986295</v>
      </c>
      <c r="K187" s="4">
        <v>316986272</v>
      </c>
      <c r="M187" s="4">
        <v>69820000023</v>
      </c>
    </row>
    <row r="188" spans="1:13" ht="21" x14ac:dyDescent="0.25">
      <c r="A188" s="5" t="s">
        <v>145</v>
      </c>
      <c r="C188" s="4">
        <v>10520547943</v>
      </c>
      <c r="E188" s="4">
        <v>0</v>
      </c>
      <c r="G188" s="4">
        <f t="shared" si="2"/>
        <v>10520547943</v>
      </c>
      <c r="I188" s="4">
        <v>12975342460</v>
      </c>
      <c r="K188" s="4">
        <v>50587158</v>
      </c>
      <c r="M188" s="4">
        <v>12924755302</v>
      </c>
    </row>
    <row r="189" spans="1:13" ht="21" x14ac:dyDescent="0.25">
      <c r="A189" s="5" t="s">
        <v>131</v>
      </c>
      <c r="C189" s="4">
        <v>26054794500</v>
      </c>
      <c r="E189" s="4">
        <v>0</v>
      </c>
      <c r="G189" s="4">
        <f t="shared" si="2"/>
        <v>26054794500</v>
      </c>
      <c r="I189" s="4">
        <v>30369862990</v>
      </c>
      <c r="K189" s="4">
        <v>0</v>
      </c>
      <c r="M189" s="4">
        <v>30369862990</v>
      </c>
    </row>
    <row r="190" spans="1:13" ht="21" x14ac:dyDescent="0.25">
      <c r="A190" s="5" t="s">
        <v>140</v>
      </c>
      <c r="C190" s="4">
        <v>6472602720</v>
      </c>
      <c r="E190" s="4">
        <v>43633189</v>
      </c>
      <c r="G190" s="4">
        <f t="shared" si="2"/>
        <v>6428969531</v>
      </c>
      <c r="I190" s="4">
        <v>7119862992</v>
      </c>
      <c r="K190" s="4">
        <v>58904805</v>
      </c>
      <c r="M190" s="4">
        <v>7060958187</v>
      </c>
    </row>
    <row r="191" spans="1:13" ht="21" x14ac:dyDescent="0.25">
      <c r="A191" s="5" t="s">
        <v>127</v>
      </c>
      <c r="C191" s="4">
        <v>207123287670</v>
      </c>
      <c r="E191" s="4">
        <v>178596104</v>
      </c>
      <c r="G191" s="4">
        <f t="shared" si="2"/>
        <v>206944691566</v>
      </c>
      <c r="I191" s="4">
        <v>207123287670</v>
      </c>
      <c r="K191" s="4">
        <v>178596104</v>
      </c>
      <c r="M191" s="4">
        <v>206944691566</v>
      </c>
    </row>
    <row r="192" spans="1:13" ht="21" x14ac:dyDescent="0.25">
      <c r="A192" s="5" t="s">
        <v>131</v>
      </c>
      <c r="C192" s="4">
        <v>41295205458</v>
      </c>
      <c r="E192" s="4">
        <v>0</v>
      </c>
      <c r="G192" s="4">
        <f t="shared" si="2"/>
        <v>41295205458</v>
      </c>
      <c r="I192" s="4">
        <v>41295205458</v>
      </c>
      <c r="K192" s="4">
        <v>0</v>
      </c>
      <c r="M192" s="4">
        <v>41295205458</v>
      </c>
    </row>
    <row r="193" spans="1:13" ht="21" x14ac:dyDescent="0.25">
      <c r="A193" s="5" t="s">
        <v>127</v>
      </c>
      <c r="C193" s="4">
        <v>80482191759</v>
      </c>
      <c r="E193" s="4">
        <v>281252609</v>
      </c>
      <c r="G193" s="4">
        <f t="shared" si="2"/>
        <v>80200939150</v>
      </c>
      <c r="I193" s="4">
        <v>80482191759</v>
      </c>
      <c r="K193" s="4">
        <v>281252609</v>
      </c>
      <c r="M193" s="4">
        <v>80200939150</v>
      </c>
    </row>
    <row r="194" spans="1:13" ht="21" x14ac:dyDescent="0.25">
      <c r="A194" s="5" t="s">
        <v>127</v>
      </c>
      <c r="C194" s="4">
        <v>15956164380</v>
      </c>
      <c r="E194" s="4">
        <v>69639561</v>
      </c>
      <c r="G194" s="4">
        <f t="shared" si="2"/>
        <v>15886524819</v>
      </c>
      <c r="I194" s="4">
        <v>15956164380</v>
      </c>
      <c r="K194" s="4">
        <v>69639561</v>
      </c>
      <c r="M194" s="4">
        <v>15886524819</v>
      </c>
    </row>
    <row r="195" spans="1:13" ht="21" x14ac:dyDescent="0.25">
      <c r="A195" s="5" t="s">
        <v>136</v>
      </c>
      <c r="C195" s="4">
        <v>114936986279</v>
      </c>
      <c r="E195" s="4">
        <v>800518786</v>
      </c>
      <c r="G195" s="4">
        <f t="shared" si="2"/>
        <v>114136467493</v>
      </c>
      <c r="I195" s="4">
        <v>114936986279</v>
      </c>
      <c r="K195" s="4">
        <v>800518786</v>
      </c>
      <c r="M195" s="4">
        <v>114136467493</v>
      </c>
    </row>
    <row r="196" spans="1:13" ht="21" x14ac:dyDescent="0.25">
      <c r="A196" s="5" t="s">
        <v>135</v>
      </c>
      <c r="C196" s="4">
        <v>184109589027</v>
      </c>
      <c r="E196" s="4">
        <v>1600083338</v>
      </c>
      <c r="G196" s="4">
        <f t="shared" si="2"/>
        <v>182509505689</v>
      </c>
      <c r="I196" s="4">
        <v>184109589027</v>
      </c>
      <c r="K196" s="4">
        <v>1600083338</v>
      </c>
      <c r="M196" s="4">
        <v>182509505689</v>
      </c>
    </row>
    <row r="197" spans="1:13" ht="21" x14ac:dyDescent="0.25">
      <c r="A197" s="5" t="s">
        <v>127</v>
      </c>
      <c r="C197" s="4">
        <v>290893150674</v>
      </c>
      <c r="E197" s="4">
        <v>2528131673</v>
      </c>
      <c r="G197" s="4">
        <f t="shared" si="2"/>
        <v>288365019001</v>
      </c>
      <c r="I197" s="4">
        <v>290893150674</v>
      </c>
      <c r="K197" s="4">
        <v>2528131673</v>
      </c>
      <c r="M197" s="4">
        <v>288365019001</v>
      </c>
    </row>
    <row r="198" spans="1:13" ht="21" x14ac:dyDescent="0.25">
      <c r="A198" s="5" t="s">
        <v>131</v>
      </c>
      <c r="C198" s="4">
        <v>5155068492</v>
      </c>
      <c r="E198" s="4">
        <v>0</v>
      </c>
      <c r="G198" s="4">
        <f t="shared" si="2"/>
        <v>5155068492</v>
      </c>
      <c r="I198" s="4">
        <v>5155068492</v>
      </c>
      <c r="K198" s="4">
        <v>0</v>
      </c>
      <c r="M198" s="4">
        <v>5155068492</v>
      </c>
    </row>
    <row r="199" spans="1:13" ht="21" x14ac:dyDescent="0.25">
      <c r="A199" s="5" t="s">
        <v>131</v>
      </c>
      <c r="C199" s="4">
        <v>52602739720</v>
      </c>
      <c r="E199" s="4">
        <v>0</v>
      </c>
      <c r="G199" s="4">
        <f t="shared" si="2"/>
        <v>52602739720</v>
      </c>
      <c r="I199" s="4">
        <v>52602739720</v>
      </c>
      <c r="K199" s="4">
        <v>0</v>
      </c>
      <c r="M199" s="4">
        <v>52602739720</v>
      </c>
    </row>
    <row r="200" spans="1:13" ht="21" x14ac:dyDescent="0.25">
      <c r="A200" s="5" t="s">
        <v>136</v>
      </c>
      <c r="C200" s="4">
        <v>11660273970</v>
      </c>
      <c r="E200" s="4">
        <v>121395326</v>
      </c>
      <c r="G200" s="4">
        <f t="shared" si="2"/>
        <v>11538878644</v>
      </c>
      <c r="I200" s="4">
        <v>11660273970</v>
      </c>
      <c r="K200" s="4">
        <v>121395326</v>
      </c>
      <c r="M200" s="4">
        <v>11538878644</v>
      </c>
    </row>
    <row r="201" spans="1:13" ht="21" x14ac:dyDescent="0.25">
      <c r="A201" s="5" t="s">
        <v>127</v>
      </c>
      <c r="C201" s="4">
        <v>26652054784</v>
      </c>
      <c r="E201" s="4">
        <v>345943383</v>
      </c>
      <c r="G201" s="4">
        <f t="shared" ref="G201:G205" si="3">+C201-E201</f>
        <v>26306111401</v>
      </c>
      <c r="I201" s="4">
        <v>26652054784</v>
      </c>
      <c r="K201" s="4">
        <v>345943383</v>
      </c>
      <c r="M201" s="4">
        <v>26306111401</v>
      </c>
    </row>
    <row r="202" spans="1:13" ht="21" x14ac:dyDescent="0.25">
      <c r="A202" s="5" t="s">
        <v>127</v>
      </c>
      <c r="C202" s="4">
        <v>3156164376</v>
      </c>
      <c r="E202" s="4">
        <v>51712513</v>
      </c>
      <c r="G202" s="4">
        <f t="shared" si="3"/>
        <v>3104451863</v>
      </c>
      <c r="I202" s="4">
        <v>3156164376</v>
      </c>
      <c r="K202" s="4">
        <v>51712513</v>
      </c>
      <c r="M202" s="4">
        <v>3104451863</v>
      </c>
    </row>
    <row r="203" spans="1:13" ht="21" x14ac:dyDescent="0.25">
      <c r="A203" s="5" t="s">
        <v>127</v>
      </c>
      <c r="C203" s="4">
        <v>27353424656</v>
      </c>
      <c r="E203" s="4">
        <v>540662814</v>
      </c>
      <c r="G203" s="4">
        <f t="shared" si="3"/>
        <v>26812761842</v>
      </c>
      <c r="I203" s="4">
        <v>27353424656</v>
      </c>
      <c r="K203" s="4">
        <v>540662814</v>
      </c>
      <c r="M203" s="4">
        <v>26812761842</v>
      </c>
    </row>
    <row r="204" spans="1:13" ht="21" x14ac:dyDescent="0.25">
      <c r="A204" s="5" t="s">
        <v>131</v>
      </c>
      <c r="C204" s="4">
        <v>7627397256</v>
      </c>
      <c r="E204" s="4">
        <v>0</v>
      </c>
      <c r="G204" s="4">
        <f t="shared" si="3"/>
        <v>7627397256</v>
      </c>
      <c r="I204" s="4">
        <v>7627397256</v>
      </c>
      <c r="K204" s="4">
        <v>0</v>
      </c>
      <c r="M204" s="4">
        <v>7627397256</v>
      </c>
    </row>
    <row r="205" spans="1:13" ht="21.75" thickBot="1" x14ac:dyDescent="0.3">
      <c r="A205" s="5" t="s">
        <v>138</v>
      </c>
      <c r="C205" s="4">
        <v>4383561642</v>
      </c>
      <c r="E205" s="4">
        <v>0</v>
      </c>
      <c r="G205" s="4">
        <f t="shared" si="3"/>
        <v>4383561642</v>
      </c>
      <c r="I205" s="4">
        <v>4383561642</v>
      </c>
      <c r="K205" s="4">
        <v>0</v>
      </c>
      <c r="M205" s="4">
        <v>4383561642</v>
      </c>
    </row>
    <row r="206" spans="1:13" ht="21.75" thickBot="1" x14ac:dyDescent="0.3">
      <c r="A206" s="5" t="s">
        <v>24</v>
      </c>
      <c r="C206" s="6">
        <f>SUM(C8:C205)</f>
        <v>3717050522264</v>
      </c>
      <c r="E206" s="6">
        <f>SUM(E8:E205)</f>
        <v>7808266790</v>
      </c>
      <c r="G206" s="6">
        <f>SUM(G8:G205)</f>
        <v>3709242255474</v>
      </c>
      <c r="I206" s="6">
        <f>SUM(I8:I205)</f>
        <v>24382613579631</v>
      </c>
      <c r="K206" s="6">
        <f>SUM(K8:K205)</f>
        <v>12153762122</v>
      </c>
      <c r="M206" s="6">
        <f>SUM(M8:M205)</f>
        <v>24370459817509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7"/>
  <sheetViews>
    <sheetView rightToLeft="1" topLeftCell="A13" workbookViewId="0">
      <selection activeCell="Y14" sqref="Y14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18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28" style="4" customWidth="1"/>
    <col min="10" max="10" width="1" style="4" customWidth="1"/>
    <col min="11" max="11" width="19" style="4" customWidth="1"/>
    <col min="12" max="12" width="1" style="4" customWidth="1"/>
    <col min="13" max="13" width="24" style="4" customWidth="1"/>
    <col min="14" max="14" width="1" style="4" customWidth="1"/>
    <col min="15" max="15" width="24" style="4" customWidth="1"/>
    <col min="16" max="16" width="1" style="4" customWidth="1"/>
    <col min="17" max="17" width="28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</row>
    <row r="4" spans="1:17" s="18" customFormat="1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5" spans="1:17" s="18" customFormat="1" x14ac:dyDescent="0.25"/>
    <row r="6" spans="1:17" s="18" customFormat="1" ht="26.25" x14ac:dyDescent="0.25">
      <c r="A6" s="19" t="s">
        <v>3</v>
      </c>
      <c r="C6" s="19" t="s">
        <v>148</v>
      </c>
      <c r="D6" s="19" t="s">
        <v>148</v>
      </c>
      <c r="E6" s="19" t="s">
        <v>148</v>
      </c>
      <c r="F6" s="19" t="s">
        <v>148</v>
      </c>
      <c r="G6" s="19" t="s">
        <v>148</v>
      </c>
      <c r="H6" s="19" t="s">
        <v>148</v>
      </c>
      <c r="I6" s="19" t="s">
        <v>148</v>
      </c>
      <c r="K6" s="19" t="s">
        <v>149</v>
      </c>
      <c r="L6" s="19" t="s">
        <v>149</v>
      </c>
      <c r="M6" s="19" t="s">
        <v>149</v>
      </c>
      <c r="N6" s="19" t="s">
        <v>149</v>
      </c>
      <c r="O6" s="19" t="s">
        <v>149</v>
      </c>
      <c r="P6" s="19" t="s">
        <v>149</v>
      </c>
      <c r="Q6" s="19" t="s">
        <v>149</v>
      </c>
    </row>
    <row r="7" spans="1:17" s="18" customFormat="1" ht="26.25" x14ac:dyDescent="0.25">
      <c r="A7" s="19" t="s">
        <v>3</v>
      </c>
      <c r="C7" s="19" t="s">
        <v>7</v>
      </c>
      <c r="E7" s="19" t="s">
        <v>180</v>
      </c>
      <c r="G7" s="19" t="s">
        <v>181</v>
      </c>
      <c r="I7" s="19" t="s">
        <v>183</v>
      </c>
      <c r="K7" s="19" t="s">
        <v>7</v>
      </c>
      <c r="M7" s="19" t="s">
        <v>180</v>
      </c>
      <c r="O7" s="19" t="s">
        <v>181</v>
      </c>
      <c r="Q7" s="19" t="s">
        <v>183</v>
      </c>
    </row>
    <row r="8" spans="1:17" s="18" customFormat="1" ht="21" x14ac:dyDescent="0.25">
      <c r="A8" s="20" t="s">
        <v>15</v>
      </c>
      <c r="C8" s="18">
        <v>16000000</v>
      </c>
      <c r="E8" s="18">
        <v>92797269415</v>
      </c>
      <c r="G8" s="18">
        <v>73965074179</v>
      </c>
      <c r="I8" s="18">
        <v>18832195236</v>
      </c>
      <c r="K8" s="18">
        <v>16000000</v>
      </c>
      <c r="M8" s="18">
        <v>92797269415</v>
      </c>
      <c r="O8" s="18">
        <v>73965074179</v>
      </c>
      <c r="Q8" s="18">
        <v>18832195236</v>
      </c>
    </row>
    <row r="9" spans="1:17" s="18" customFormat="1" ht="21" x14ac:dyDescent="0.25">
      <c r="A9" s="20" t="s">
        <v>20</v>
      </c>
      <c r="C9" s="18">
        <v>66800000</v>
      </c>
      <c r="E9" s="18">
        <v>79471766481</v>
      </c>
      <c r="G9" s="18">
        <v>88694833596</v>
      </c>
      <c r="I9" s="18">
        <v>-9223067115</v>
      </c>
      <c r="K9" s="18">
        <v>66800000</v>
      </c>
      <c r="M9" s="18">
        <v>79471766481</v>
      </c>
      <c r="O9" s="18">
        <v>88694833596</v>
      </c>
      <c r="Q9" s="18">
        <v>-9223067115</v>
      </c>
    </row>
    <row r="10" spans="1:17" s="18" customFormat="1" ht="21" x14ac:dyDescent="0.25">
      <c r="A10" s="20" t="s">
        <v>17</v>
      </c>
      <c r="C10" s="18">
        <v>2000000</v>
      </c>
      <c r="E10" s="18">
        <v>25422965629</v>
      </c>
      <c r="G10" s="18">
        <v>20010710000</v>
      </c>
      <c r="I10" s="18">
        <v>5412255629</v>
      </c>
      <c r="K10" s="18">
        <v>2000000</v>
      </c>
      <c r="M10" s="18">
        <v>25422965629</v>
      </c>
      <c r="O10" s="18">
        <v>20010710000</v>
      </c>
      <c r="Q10" s="18">
        <v>5412255629</v>
      </c>
    </row>
    <row r="11" spans="1:17" s="18" customFormat="1" ht="21" x14ac:dyDescent="0.25">
      <c r="A11" s="20" t="s">
        <v>23</v>
      </c>
      <c r="C11" s="18">
        <v>0</v>
      </c>
      <c r="E11" s="18">
        <v>0</v>
      </c>
      <c r="G11" s="18">
        <v>0</v>
      </c>
      <c r="I11" s="18">
        <v>0</v>
      </c>
      <c r="K11" s="18">
        <v>128799567</v>
      </c>
      <c r="M11" s="18">
        <v>2082153698064</v>
      </c>
      <c r="O11" s="18">
        <v>2011978036107</v>
      </c>
      <c r="Q11" s="18">
        <v>70175661957</v>
      </c>
    </row>
    <row r="12" spans="1:17" s="18" customFormat="1" ht="21" x14ac:dyDescent="0.25">
      <c r="A12" s="20" t="s">
        <v>184</v>
      </c>
      <c r="C12" s="18">
        <v>0</v>
      </c>
      <c r="E12" s="18">
        <v>0</v>
      </c>
      <c r="G12" s="18">
        <v>0</v>
      </c>
      <c r="I12" s="18">
        <v>0</v>
      </c>
      <c r="K12" s="18">
        <v>421183</v>
      </c>
      <c r="M12" s="18">
        <v>457881928921</v>
      </c>
      <c r="O12" s="18">
        <v>457881902352</v>
      </c>
      <c r="Q12" s="18">
        <v>26569</v>
      </c>
    </row>
    <row r="13" spans="1:17" s="18" customFormat="1" ht="21" x14ac:dyDescent="0.25">
      <c r="A13" s="20" t="s">
        <v>16</v>
      </c>
      <c r="C13" s="18">
        <v>0</v>
      </c>
      <c r="E13" s="18">
        <v>0</v>
      </c>
      <c r="G13" s="18">
        <v>0</v>
      </c>
      <c r="I13" s="18">
        <v>0</v>
      </c>
      <c r="K13" s="18">
        <v>17</v>
      </c>
      <c r="M13" s="18">
        <v>17</v>
      </c>
      <c r="O13" s="18">
        <v>6679</v>
      </c>
      <c r="Q13" s="18">
        <v>-6662</v>
      </c>
    </row>
    <row r="14" spans="1:17" s="18" customFormat="1" ht="21" x14ac:dyDescent="0.25">
      <c r="A14" s="20" t="s">
        <v>22</v>
      </c>
      <c r="C14" s="18">
        <v>0</v>
      </c>
      <c r="E14" s="18">
        <v>0</v>
      </c>
      <c r="G14" s="18">
        <v>0</v>
      </c>
      <c r="I14" s="18">
        <v>0</v>
      </c>
      <c r="K14" s="18">
        <v>233440819</v>
      </c>
      <c r="M14" s="18">
        <v>3253542361649</v>
      </c>
      <c r="O14" s="18">
        <v>3069980210669</v>
      </c>
      <c r="Q14" s="18">
        <v>183562150980</v>
      </c>
    </row>
    <row r="15" spans="1:17" s="18" customFormat="1" ht="21" x14ac:dyDescent="0.25">
      <c r="A15" s="20" t="s">
        <v>56</v>
      </c>
      <c r="C15" s="18">
        <v>455699</v>
      </c>
      <c r="E15" s="18">
        <v>455699000000</v>
      </c>
      <c r="G15" s="18">
        <v>387095896166</v>
      </c>
      <c r="I15" s="18">
        <v>68603103834</v>
      </c>
      <c r="K15" s="18">
        <v>1980436</v>
      </c>
      <c r="M15" s="18">
        <v>1956753579130</v>
      </c>
      <c r="O15" s="18">
        <v>1682291706195</v>
      </c>
      <c r="Q15" s="18">
        <v>274461872935</v>
      </c>
    </row>
    <row r="16" spans="1:17" s="18" customFormat="1" ht="21" x14ac:dyDescent="0.25">
      <c r="A16" s="20" t="s">
        <v>51</v>
      </c>
      <c r="C16" s="18">
        <v>305135</v>
      </c>
      <c r="E16" s="18">
        <v>305135000000</v>
      </c>
      <c r="G16" s="18">
        <v>260870532105</v>
      </c>
      <c r="I16" s="18">
        <v>44264467895</v>
      </c>
      <c r="K16" s="18">
        <v>305135</v>
      </c>
      <c r="M16" s="18">
        <v>305135000000</v>
      </c>
      <c r="O16" s="18">
        <v>260870532105</v>
      </c>
      <c r="Q16" s="18">
        <v>44264467895</v>
      </c>
    </row>
    <row r="17" spans="1:17" ht="21" x14ac:dyDescent="0.25">
      <c r="A17" s="5" t="s">
        <v>66</v>
      </c>
      <c r="C17" s="4">
        <v>2257027</v>
      </c>
      <c r="E17" s="4">
        <v>2257027000000</v>
      </c>
      <c r="G17" s="4">
        <v>1771118791764</v>
      </c>
      <c r="I17" s="4">
        <v>485908208236</v>
      </c>
      <c r="K17" s="4">
        <v>2257027</v>
      </c>
      <c r="M17" s="4">
        <v>2257027000000</v>
      </c>
      <c r="O17" s="4">
        <v>1771118791764</v>
      </c>
      <c r="Q17" s="4">
        <v>485908208236</v>
      </c>
    </row>
    <row r="18" spans="1:17" ht="21" x14ac:dyDescent="0.25">
      <c r="A18" s="5" t="s">
        <v>83</v>
      </c>
      <c r="C18" s="4">
        <v>28640673</v>
      </c>
      <c r="E18" s="4">
        <v>22930175964194</v>
      </c>
      <c r="G18" s="4">
        <v>26438702345299</v>
      </c>
      <c r="I18" s="4">
        <v>-3508526381105</v>
      </c>
      <c r="K18" s="4">
        <v>35140673</v>
      </c>
      <c r="M18" s="4">
        <v>28121753520731</v>
      </c>
      <c r="O18" s="4">
        <v>32438965161900</v>
      </c>
      <c r="Q18" s="4">
        <v>-4317211641169</v>
      </c>
    </row>
    <row r="19" spans="1:17" ht="21" x14ac:dyDescent="0.25">
      <c r="A19" s="5" t="s">
        <v>84</v>
      </c>
      <c r="C19" s="4">
        <v>9625496</v>
      </c>
      <c r="E19" s="4">
        <v>7697556580304</v>
      </c>
      <c r="G19" s="4">
        <v>8886257907200</v>
      </c>
      <c r="I19" s="4">
        <v>-1188701326896</v>
      </c>
      <c r="K19" s="4">
        <v>9810496</v>
      </c>
      <c r="M19" s="4">
        <v>7845466711376</v>
      </c>
      <c r="O19" s="4">
        <v>9057049907200</v>
      </c>
      <c r="Q19" s="4">
        <v>-1211583195824</v>
      </c>
    </row>
    <row r="20" spans="1:17" ht="21" x14ac:dyDescent="0.25">
      <c r="A20" s="5" t="s">
        <v>154</v>
      </c>
      <c r="C20" s="4">
        <v>0</v>
      </c>
      <c r="E20" s="4">
        <v>0</v>
      </c>
      <c r="G20" s="4">
        <v>0</v>
      </c>
      <c r="I20" s="4">
        <v>0</v>
      </c>
      <c r="K20" s="4">
        <v>335030</v>
      </c>
      <c r="M20" s="4">
        <v>335030000000</v>
      </c>
      <c r="O20" s="4">
        <v>330670501341</v>
      </c>
      <c r="Q20" s="4">
        <v>4359498659</v>
      </c>
    </row>
    <row r="21" spans="1:17" ht="21" x14ac:dyDescent="0.25">
      <c r="A21" s="5" t="s">
        <v>185</v>
      </c>
      <c r="C21" s="4">
        <v>0</v>
      </c>
      <c r="E21" s="4">
        <v>0</v>
      </c>
      <c r="G21" s="4">
        <v>0</v>
      </c>
      <c r="I21" s="4">
        <v>0</v>
      </c>
      <c r="K21" s="4">
        <v>74000</v>
      </c>
      <c r="M21" s="4">
        <v>74000000000</v>
      </c>
      <c r="O21" s="4">
        <v>72350202876</v>
      </c>
      <c r="Q21" s="4">
        <v>1649797124</v>
      </c>
    </row>
    <row r="22" spans="1:17" ht="21" x14ac:dyDescent="0.25">
      <c r="A22" s="5" t="s">
        <v>156</v>
      </c>
      <c r="C22" s="4">
        <v>0</v>
      </c>
      <c r="E22" s="4">
        <v>0</v>
      </c>
      <c r="G22" s="4">
        <v>0</v>
      </c>
      <c r="I22" s="4">
        <v>0</v>
      </c>
      <c r="K22" s="4">
        <v>73400</v>
      </c>
      <c r="M22" s="4">
        <v>73400000000</v>
      </c>
      <c r="O22" s="4">
        <v>69876903079</v>
      </c>
      <c r="Q22" s="4">
        <v>3523096921</v>
      </c>
    </row>
    <row r="23" spans="1:17" ht="21" x14ac:dyDescent="0.25">
      <c r="A23" s="5" t="s">
        <v>186</v>
      </c>
      <c r="C23" s="4">
        <v>0</v>
      </c>
      <c r="E23" s="4">
        <v>0</v>
      </c>
      <c r="G23" s="4">
        <v>0</v>
      </c>
      <c r="I23" s="4">
        <v>0</v>
      </c>
      <c r="K23" s="4">
        <v>121200</v>
      </c>
      <c r="M23" s="4">
        <v>121200000000</v>
      </c>
      <c r="O23" s="4">
        <v>113313359197</v>
      </c>
      <c r="Q23" s="4">
        <v>7886640803</v>
      </c>
    </row>
    <row r="24" spans="1:17" ht="21" x14ac:dyDescent="0.25">
      <c r="A24" s="5" t="s">
        <v>155</v>
      </c>
      <c r="C24" s="4">
        <v>0</v>
      </c>
      <c r="E24" s="4">
        <v>0</v>
      </c>
      <c r="G24" s="4">
        <v>0</v>
      </c>
      <c r="I24" s="4">
        <v>0</v>
      </c>
      <c r="K24" s="4">
        <v>9805000</v>
      </c>
      <c r="M24" s="4">
        <v>9749512179615</v>
      </c>
      <c r="O24" s="4">
        <v>9202879136955</v>
      </c>
      <c r="Q24" s="4">
        <v>546633042660</v>
      </c>
    </row>
    <row r="25" spans="1:17" ht="21" x14ac:dyDescent="0.25">
      <c r="A25" s="5" t="s">
        <v>187</v>
      </c>
      <c r="C25" s="4">
        <v>0</v>
      </c>
      <c r="E25" s="4">
        <v>0</v>
      </c>
      <c r="G25" s="4">
        <v>0</v>
      </c>
      <c r="I25" s="4">
        <v>0</v>
      </c>
      <c r="K25" s="4">
        <v>1388948</v>
      </c>
      <c r="M25" s="4">
        <v>1388948000000</v>
      </c>
      <c r="O25" s="4">
        <v>1241708161412</v>
      </c>
      <c r="Q25" s="4">
        <v>147239838588</v>
      </c>
    </row>
    <row r="26" spans="1:17" ht="21" x14ac:dyDescent="0.25">
      <c r="A26" s="5" t="s">
        <v>188</v>
      </c>
      <c r="C26" s="4">
        <v>0</v>
      </c>
      <c r="E26" s="4">
        <v>0</v>
      </c>
      <c r="G26" s="4">
        <v>0</v>
      </c>
      <c r="I26" s="4">
        <v>0</v>
      </c>
      <c r="K26" s="4">
        <v>75000</v>
      </c>
      <c r="M26" s="4">
        <v>75000000000</v>
      </c>
      <c r="O26" s="4">
        <v>64810057856</v>
      </c>
      <c r="Q26" s="4">
        <v>10189942144</v>
      </c>
    </row>
    <row r="27" spans="1:17" ht="21" x14ac:dyDescent="0.25">
      <c r="A27" s="5" t="s">
        <v>189</v>
      </c>
      <c r="C27" s="4">
        <v>0</v>
      </c>
      <c r="E27" s="4">
        <v>0</v>
      </c>
      <c r="G27" s="4">
        <v>0</v>
      </c>
      <c r="I27" s="4">
        <v>0</v>
      </c>
      <c r="K27" s="4">
        <v>5900</v>
      </c>
      <c r="M27" s="4">
        <v>5900000000</v>
      </c>
      <c r="O27" s="4">
        <v>5221101860</v>
      </c>
      <c r="Q27" s="4">
        <v>678898140</v>
      </c>
    </row>
    <row r="28" spans="1:17" ht="21" x14ac:dyDescent="0.25">
      <c r="A28" s="5" t="s">
        <v>190</v>
      </c>
      <c r="C28" s="4">
        <v>0</v>
      </c>
      <c r="E28" s="4">
        <v>0</v>
      </c>
      <c r="G28" s="4">
        <v>0</v>
      </c>
      <c r="I28" s="4">
        <v>0</v>
      </c>
      <c r="K28" s="4">
        <v>4360</v>
      </c>
      <c r="M28" s="4">
        <v>20171675160</v>
      </c>
      <c r="O28" s="4">
        <v>19507193713</v>
      </c>
      <c r="Q28" s="4">
        <v>664481447</v>
      </c>
    </row>
    <row r="29" spans="1:17" ht="21" x14ac:dyDescent="0.25">
      <c r="A29" s="5" t="s">
        <v>191</v>
      </c>
      <c r="C29" s="4">
        <v>0</v>
      </c>
      <c r="E29" s="4">
        <v>0</v>
      </c>
      <c r="G29" s="4">
        <v>0</v>
      </c>
      <c r="I29" s="4">
        <v>0</v>
      </c>
      <c r="K29" s="4">
        <v>84110</v>
      </c>
      <c r="M29" s="4">
        <v>283294636418</v>
      </c>
      <c r="O29" s="4">
        <v>254069348648</v>
      </c>
      <c r="Q29" s="4">
        <v>29225287770</v>
      </c>
    </row>
    <row r="30" spans="1:17" ht="21" x14ac:dyDescent="0.25">
      <c r="A30" s="5" t="s">
        <v>80</v>
      </c>
      <c r="C30" s="4">
        <v>0</v>
      </c>
      <c r="E30" s="4">
        <v>0</v>
      </c>
      <c r="G30" s="4">
        <v>0</v>
      </c>
      <c r="I30" s="4">
        <v>0</v>
      </c>
      <c r="K30" s="4">
        <v>30000</v>
      </c>
      <c r="M30" s="4">
        <v>27617893976</v>
      </c>
      <c r="O30" s="4">
        <v>27858635618</v>
      </c>
      <c r="Q30" s="4">
        <v>-240741642</v>
      </c>
    </row>
    <row r="31" spans="1:17" ht="21" x14ac:dyDescent="0.25">
      <c r="A31" s="5" t="s">
        <v>192</v>
      </c>
      <c r="C31" s="4">
        <v>0</v>
      </c>
      <c r="E31" s="4">
        <v>0</v>
      </c>
      <c r="G31" s="4">
        <v>0</v>
      </c>
      <c r="I31" s="4">
        <v>0</v>
      </c>
      <c r="K31" s="4">
        <v>1500000</v>
      </c>
      <c r="M31" s="4">
        <v>1500000000000</v>
      </c>
      <c r="O31" s="4">
        <v>1314265159390</v>
      </c>
      <c r="Q31" s="4">
        <v>185734840610</v>
      </c>
    </row>
    <row r="32" spans="1:17" ht="21" x14ac:dyDescent="0.25">
      <c r="A32" s="5" t="s">
        <v>61</v>
      </c>
      <c r="C32" s="4">
        <v>0</v>
      </c>
      <c r="E32" s="4">
        <v>0</v>
      </c>
      <c r="G32" s="4">
        <v>0</v>
      </c>
      <c r="I32" s="4">
        <v>0</v>
      </c>
      <c r="K32" s="4">
        <v>10000</v>
      </c>
      <c r="M32" s="4">
        <v>9999237500</v>
      </c>
      <c r="O32" s="4">
        <v>10000000000</v>
      </c>
      <c r="Q32" s="4">
        <v>-762500</v>
      </c>
    </row>
    <row r="33" spans="1:17" ht="21.75" thickBot="1" x14ac:dyDescent="0.3">
      <c r="A33" s="5" t="s">
        <v>216</v>
      </c>
      <c r="C33" s="4">
        <v>0</v>
      </c>
      <c r="E33" s="4">
        <v>0</v>
      </c>
      <c r="G33" s="4">
        <v>0</v>
      </c>
      <c r="I33" s="4">
        <v>0</v>
      </c>
      <c r="K33" s="4">
        <v>0</v>
      </c>
      <c r="M33" s="4">
        <v>0</v>
      </c>
      <c r="O33" s="4">
        <v>0</v>
      </c>
      <c r="Q33" s="4">
        <v>49421220163</v>
      </c>
    </row>
    <row r="34" spans="1:17" s="5" customFormat="1" ht="21.75" thickBot="1" x14ac:dyDescent="0.3">
      <c r="A34" s="5" t="s">
        <v>24</v>
      </c>
      <c r="C34" s="5" t="s">
        <v>24</v>
      </c>
      <c r="E34" s="6">
        <f>SUM(E8:E33)</f>
        <v>33843285546023</v>
      </c>
      <c r="G34" s="6">
        <f>SUM(G8:G33)</f>
        <v>37926716090309</v>
      </c>
      <c r="I34" s="6">
        <f>SUM(I8:I33)</f>
        <v>-4083430544286</v>
      </c>
      <c r="K34" s="5" t="s">
        <v>24</v>
      </c>
      <c r="M34" s="6">
        <f>SUM(M8:M33)</f>
        <v>60141479424082</v>
      </c>
      <c r="O34" s="6">
        <f>SUM(O8:O33)</f>
        <v>63659336634691</v>
      </c>
      <c r="Q34" s="6">
        <f>SUM(Q8:Q33)</f>
        <v>-3468435990446</v>
      </c>
    </row>
    <row r="37" spans="1:17" x14ac:dyDescent="0.25">
      <c r="I37" s="2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2"/>
  <sheetViews>
    <sheetView rightToLeft="1" topLeftCell="A46" workbookViewId="0">
      <selection activeCell="Y14" sqref="Y14"/>
    </sheetView>
  </sheetViews>
  <sheetFormatPr defaultRowHeight="18.75" x14ac:dyDescent="0.25"/>
  <cols>
    <col min="1" max="1" width="40.28515625" style="18" bestFit="1" customWidth="1"/>
    <col min="2" max="2" width="1" style="18" customWidth="1"/>
    <col min="3" max="3" width="21" style="18" customWidth="1"/>
    <col min="4" max="4" width="1" style="18" customWidth="1"/>
    <col min="5" max="5" width="24" style="18" customWidth="1"/>
    <col min="6" max="6" width="1" style="18" customWidth="1"/>
    <col min="7" max="7" width="24" style="18" customWidth="1"/>
    <col min="8" max="8" width="1" style="18" customWidth="1"/>
    <col min="9" max="9" width="34" style="18" customWidth="1"/>
    <col min="10" max="10" width="1" style="18" customWidth="1"/>
    <col min="11" max="11" width="21" style="18" customWidth="1"/>
    <col min="12" max="12" width="1" style="18" customWidth="1"/>
    <col min="13" max="13" width="24" style="18" customWidth="1"/>
    <col min="14" max="14" width="1" style="18" customWidth="1"/>
    <col min="15" max="15" width="24" style="18" customWidth="1"/>
    <col min="16" max="16" width="1" style="18" customWidth="1"/>
    <col min="17" max="17" width="34" style="18" customWidth="1"/>
    <col min="18" max="18" width="1" style="18" customWidth="1"/>
    <col min="19" max="19" width="9.140625" style="18" customWidth="1"/>
    <col min="20" max="16384" width="9.140625" style="18"/>
  </cols>
  <sheetData>
    <row r="2" spans="1:17" ht="26.25" x14ac:dyDescent="0.2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6.25" x14ac:dyDescent="0.25">
      <c r="A3" s="17" t="s">
        <v>146</v>
      </c>
      <c r="B3" s="17" t="s">
        <v>146</v>
      </c>
      <c r="C3" s="17" t="s">
        <v>146</v>
      </c>
      <c r="D3" s="17" t="s">
        <v>146</v>
      </c>
      <c r="E3" s="17" t="s">
        <v>146</v>
      </c>
      <c r="F3" s="17" t="s">
        <v>146</v>
      </c>
      <c r="G3" s="17" t="s">
        <v>146</v>
      </c>
      <c r="H3" s="17" t="s">
        <v>146</v>
      </c>
      <c r="I3" s="17" t="s">
        <v>146</v>
      </c>
      <c r="J3" s="17" t="s">
        <v>146</v>
      </c>
      <c r="K3" s="17" t="s">
        <v>146</v>
      </c>
      <c r="L3" s="17" t="s">
        <v>146</v>
      </c>
      <c r="M3" s="17" t="s">
        <v>146</v>
      </c>
      <c r="N3" s="17" t="s">
        <v>146</v>
      </c>
      <c r="O3" s="17" t="s">
        <v>146</v>
      </c>
      <c r="P3" s="17" t="s">
        <v>146</v>
      </c>
      <c r="Q3" s="17" t="s">
        <v>146</v>
      </c>
    </row>
    <row r="4" spans="1:17" ht="26.25" x14ac:dyDescent="0.2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6" spans="1:17" ht="26.25" x14ac:dyDescent="0.25">
      <c r="A6" s="19" t="s">
        <v>3</v>
      </c>
      <c r="C6" s="19" t="s">
        <v>148</v>
      </c>
      <c r="D6" s="19" t="s">
        <v>148</v>
      </c>
      <c r="E6" s="19" t="s">
        <v>148</v>
      </c>
      <c r="F6" s="19" t="s">
        <v>148</v>
      </c>
      <c r="G6" s="19" t="s">
        <v>148</v>
      </c>
      <c r="H6" s="19" t="s">
        <v>148</v>
      </c>
      <c r="I6" s="19" t="s">
        <v>148</v>
      </c>
      <c r="K6" s="19" t="s">
        <v>149</v>
      </c>
      <c r="L6" s="19" t="s">
        <v>149</v>
      </c>
      <c r="M6" s="19" t="s">
        <v>149</v>
      </c>
      <c r="N6" s="19" t="s">
        <v>149</v>
      </c>
      <c r="O6" s="19" t="s">
        <v>149</v>
      </c>
      <c r="P6" s="19" t="s">
        <v>149</v>
      </c>
      <c r="Q6" s="19" t="s">
        <v>149</v>
      </c>
    </row>
    <row r="7" spans="1:17" ht="26.25" x14ac:dyDescent="0.25">
      <c r="A7" s="19" t="s">
        <v>3</v>
      </c>
      <c r="C7" s="19" t="s">
        <v>7</v>
      </c>
      <c r="E7" s="19" t="s">
        <v>180</v>
      </c>
      <c r="G7" s="19" t="s">
        <v>181</v>
      </c>
      <c r="I7" s="19" t="s">
        <v>182</v>
      </c>
      <c r="K7" s="19" t="s">
        <v>7</v>
      </c>
      <c r="M7" s="19" t="s">
        <v>180</v>
      </c>
      <c r="O7" s="19" t="s">
        <v>181</v>
      </c>
      <c r="Q7" s="19" t="s">
        <v>182</v>
      </c>
    </row>
    <row r="8" spans="1:17" ht="21" x14ac:dyDescent="0.25">
      <c r="A8" s="20" t="s">
        <v>15</v>
      </c>
      <c r="C8" s="18">
        <v>11000000</v>
      </c>
      <c r="E8" s="18">
        <v>65595156000</v>
      </c>
      <c r="G8" s="18">
        <v>68186316137</v>
      </c>
      <c r="I8" s="18">
        <v>-2591160137</v>
      </c>
      <c r="K8" s="18">
        <v>11000000</v>
      </c>
      <c r="M8" s="18">
        <v>65595156000</v>
      </c>
      <c r="O8" s="18">
        <v>50850988493</v>
      </c>
      <c r="Q8" s="18">
        <v>14744167507</v>
      </c>
    </row>
    <row r="9" spans="1:17" ht="21" x14ac:dyDescent="0.25">
      <c r="A9" s="20" t="s">
        <v>21</v>
      </c>
      <c r="C9" s="18">
        <v>494909488</v>
      </c>
      <c r="E9" s="18">
        <v>3126349321103</v>
      </c>
      <c r="G9" s="18">
        <v>3059085095665</v>
      </c>
      <c r="I9" s="18">
        <v>67264225438</v>
      </c>
      <c r="K9" s="18">
        <v>494909488</v>
      </c>
      <c r="M9" s="18">
        <v>3126349321103</v>
      </c>
      <c r="O9" s="18">
        <v>2821943516102</v>
      </c>
      <c r="Q9" s="18">
        <v>304405805001</v>
      </c>
    </row>
    <row r="10" spans="1:17" ht="21" x14ac:dyDescent="0.25">
      <c r="A10" s="20" t="s">
        <v>18</v>
      </c>
      <c r="C10" s="18">
        <v>1666431</v>
      </c>
      <c r="E10" s="18">
        <v>600789855467</v>
      </c>
      <c r="G10" s="18">
        <v>527852913542</v>
      </c>
      <c r="I10" s="18">
        <v>72936941925</v>
      </c>
      <c r="K10" s="18">
        <v>1666431</v>
      </c>
      <c r="M10" s="18">
        <v>600789855467</v>
      </c>
      <c r="O10" s="18">
        <v>301502989781</v>
      </c>
      <c r="Q10" s="18">
        <v>299286865686</v>
      </c>
    </row>
    <row r="11" spans="1:17" ht="21" x14ac:dyDescent="0.25">
      <c r="A11" s="20" t="s">
        <v>23</v>
      </c>
      <c r="C11" s="18">
        <v>215592861</v>
      </c>
      <c r="E11" s="18">
        <v>4013284861536</v>
      </c>
      <c r="G11" s="18">
        <v>3975230565640</v>
      </c>
      <c r="I11" s="18">
        <v>38054295896</v>
      </c>
      <c r="K11" s="18">
        <v>215592861</v>
      </c>
      <c r="M11" s="18">
        <v>4013284861536</v>
      </c>
      <c r="O11" s="18">
        <v>3975230565640</v>
      </c>
      <c r="Q11" s="18">
        <f>+M11-O11</f>
        <v>38054295896</v>
      </c>
    </row>
    <row r="12" spans="1:17" ht="21" x14ac:dyDescent="0.25">
      <c r="A12" s="20" t="s">
        <v>19</v>
      </c>
      <c r="C12" s="18">
        <v>8465011287</v>
      </c>
      <c r="E12" s="18">
        <v>15286578911409</v>
      </c>
      <c r="G12" s="18">
        <v>15015546924943</v>
      </c>
      <c r="I12" s="18">
        <v>271031986466</v>
      </c>
      <c r="K12" s="18">
        <v>8465011287</v>
      </c>
      <c r="M12" s="18">
        <v>15286578911409</v>
      </c>
      <c r="O12" s="18">
        <v>15001943513057</v>
      </c>
      <c r="Q12" s="18">
        <v>284635398352</v>
      </c>
    </row>
    <row r="13" spans="1:17" ht="21" x14ac:dyDescent="0.25">
      <c r="A13" s="20" t="s">
        <v>16</v>
      </c>
      <c r="C13" s="18">
        <v>19342254481</v>
      </c>
      <c r="E13" s="18">
        <v>8746742136866</v>
      </c>
      <c r="G13" s="18">
        <v>8572694457578</v>
      </c>
      <c r="I13" s="18">
        <v>174047679288</v>
      </c>
      <c r="K13" s="18">
        <v>19342254481</v>
      </c>
      <c r="M13" s="18">
        <v>8746742136866</v>
      </c>
      <c r="O13" s="18">
        <v>7598795967757</v>
      </c>
      <c r="Q13" s="18">
        <v>1147946169109</v>
      </c>
    </row>
    <row r="14" spans="1:17" ht="21" x14ac:dyDescent="0.25">
      <c r="A14" s="20" t="s">
        <v>22</v>
      </c>
      <c r="C14" s="18">
        <v>169511799</v>
      </c>
      <c r="E14" s="18">
        <v>2656635182851</v>
      </c>
      <c r="G14" s="18">
        <v>2633603614720</v>
      </c>
      <c r="I14" s="18">
        <v>23031568131</v>
      </c>
      <c r="K14" s="18">
        <v>169511799</v>
      </c>
      <c r="M14" s="18">
        <v>2656635182851</v>
      </c>
      <c r="O14" s="18">
        <v>2633603614720</v>
      </c>
      <c r="Q14" s="18">
        <f>+M14-O14</f>
        <v>23031568131</v>
      </c>
    </row>
    <row r="15" spans="1:17" ht="21" x14ac:dyDescent="0.25">
      <c r="A15" s="20" t="s">
        <v>47</v>
      </c>
      <c r="C15" s="18">
        <v>100000</v>
      </c>
      <c r="E15" s="18">
        <v>99604910163</v>
      </c>
      <c r="G15" s="18">
        <v>98807292660</v>
      </c>
      <c r="I15" s="18">
        <v>797617503</v>
      </c>
      <c r="K15" s="18">
        <v>100000</v>
      </c>
      <c r="M15" s="18">
        <v>99604910163</v>
      </c>
      <c r="O15" s="18">
        <v>93982633277</v>
      </c>
      <c r="Q15" s="18">
        <v>5622276886</v>
      </c>
    </row>
    <row r="16" spans="1:17" ht="21" x14ac:dyDescent="0.25">
      <c r="A16" s="20" t="s">
        <v>62</v>
      </c>
      <c r="C16" s="18">
        <v>1000000</v>
      </c>
      <c r="E16" s="18">
        <v>981900338906</v>
      </c>
      <c r="G16" s="18">
        <v>975876717125</v>
      </c>
      <c r="I16" s="18">
        <v>6023621781</v>
      </c>
      <c r="K16" s="18">
        <v>1000000</v>
      </c>
      <c r="M16" s="18">
        <v>981900338906</v>
      </c>
      <c r="O16" s="18">
        <v>939474359617</v>
      </c>
      <c r="Q16" s="18">
        <v>42425979289</v>
      </c>
    </row>
    <row r="17" spans="1:17" ht="21" x14ac:dyDescent="0.25">
      <c r="A17" s="20" t="s">
        <v>58</v>
      </c>
      <c r="C17" s="18">
        <v>2373000</v>
      </c>
      <c r="E17" s="18">
        <v>2327093422582</v>
      </c>
      <c r="G17" s="18">
        <v>2310697371037</v>
      </c>
      <c r="I17" s="18">
        <v>16396051545</v>
      </c>
      <c r="K17" s="18">
        <v>2373000</v>
      </c>
      <c r="M17" s="18">
        <v>2327093422582</v>
      </c>
      <c r="O17" s="18">
        <v>2211562275517</v>
      </c>
      <c r="Q17" s="18">
        <v>115531147065</v>
      </c>
    </row>
    <row r="18" spans="1:17" ht="21" x14ac:dyDescent="0.25">
      <c r="A18" s="20" t="s">
        <v>65</v>
      </c>
      <c r="C18" s="18">
        <v>1000000</v>
      </c>
      <c r="E18" s="18">
        <v>986832210482</v>
      </c>
      <c r="G18" s="18">
        <v>981123516645</v>
      </c>
      <c r="I18" s="18">
        <v>5708693837</v>
      </c>
      <c r="K18" s="18">
        <v>1000000</v>
      </c>
      <c r="M18" s="18">
        <v>986832210482</v>
      </c>
      <c r="O18" s="18">
        <v>946636813438</v>
      </c>
      <c r="Q18" s="18">
        <v>40195397044</v>
      </c>
    </row>
    <row r="19" spans="1:17" ht="21" x14ac:dyDescent="0.25">
      <c r="A19" s="20" t="s">
        <v>57</v>
      </c>
      <c r="C19" s="18">
        <v>190500</v>
      </c>
      <c r="E19" s="18">
        <v>188151900405</v>
      </c>
      <c r="G19" s="18">
        <v>182885780305</v>
      </c>
      <c r="I19" s="18">
        <v>5266120100</v>
      </c>
      <c r="K19" s="18">
        <v>190500</v>
      </c>
      <c r="M19" s="18">
        <v>188151900405</v>
      </c>
      <c r="O19" s="18">
        <v>158200091323</v>
      </c>
      <c r="Q19" s="18">
        <v>29951809082</v>
      </c>
    </row>
    <row r="20" spans="1:17" ht="21" x14ac:dyDescent="0.25">
      <c r="A20" s="20" t="s">
        <v>70</v>
      </c>
      <c r="C20" s="18">
        <v>130571</v>
      </c>
      <c r="E20" s="18">
        <v>127161291438</v>
      </c>
      <c r="G20" s="18">
        <v>126505844414</v>
      </c>
      <c r="I20" s="18">
        <v>655447024</v>
      </c>
      <c r="K20" s="18">
        <v>130571</v>
      </c>
      <c r="M20" s="18">
        <v>127161291438</v>
      </c>
      <c r="O20" s="18">
        <v>121054372106</v>
      </c>
      <c r="Q20" s="18">
        <v>6106919332</v>
      </c>
    </row>
    <row r="21" spans="1:17" ht="21" x14ac:dyDescent="0.25">
      <c r="A21" s="20" t="s">
        <v>71</v>
      </c>
      <c r="C21" s="18">
        <v>155000</v>
      </c>
      <c r="E21" s="18">
        <v>151681154997</v>
      </c>
      <c r="G21" s="18">
        <v>152060973093</v>
      </c>
      <c r="I21" s="18">
        <v>-379818095</v>
      </c>
      <c r="K21" s="18">
        <v>155000</v>
      </c>
      <c r="M21" s="18">
        <v>151681154997</v>
      </c>
      <c r="O21" s="18">
        <v>144382804971</v>
      </c>
      <c r="Q21" s="18">
        <v>7298350026</v>
      </c>
    </row>
    <row r="22" spans="1:17" ht="21" x14ac:dyDescent="0.25">
      <c r="A22" s="20" t="s">
        <v>72</v>
      </c>
      <c r="C22" s="18">
        <v>15325000</v>
      </c>
      <c r="E22" s="18">
        <v>14865204981337</v>
      </c>
      <c r="G22" s="18">
        <v>14504659574969</v>
      </c>
      <c r="I22" s="18">
        <v>360545406368</v>
      </c>
      <c r="K22" s="18">
        <v>15325000</v>
      </c>
      <c r="M22" s="18">
        <v>14865204981337</v>
      </c>
      <c r="O22" s="18">
        <v>14447778578911</v>
      </c>
      <c r="Q22" s="18">
        <v>417426402426</v>
      </c>
    </row>
    <row r="23" spans="1:17" ht="21" x14ac:dyDescent="0.25">
      <c r="A23" s="20" t="s">
        <v>63</v>
      </c>
      <c r="C23" s="18">
        <v>2000000</v>
      </c>
      <c r="E23" s="18">
        <v>1999542500000</v>
      </c>
      <c r="G23" s="18">
        <v>1999542500000</v>
      </c>
      <c r="I23" s="18">
        <v>0</v>
      </c>
      <c r="K23" s="18">
        <v>2000000</v>
      </c>
      <c r="M23" s="18">
        <v>1999542500000</v>
      </c>
      <c r="O23" s="18">
        <v>1999847500000</v>
      </c>
      <c r="Q23" s="18">
        <v>-305000000</v>
      </c>
    </row>
    <row r="24" spans="1:17" ht="21" x14ac:dyDescent="0.25">
      <c r="A24" s="20" t="s">
        <v>54</v>
      </c>
      <c r="C24" s="18">
        <v>741800</v>
      </c>
      <c r="E24" s="18">
        <v>638024558488</v>
      </c>
      <c r="G24" s="18">
        <v>623636930411</v>
      </c>
      <c r="I24" s="18">
        <v>14387628077</v>
      </c>
      <c r="K24" s="18">
        <v>741800</v>
      </c>
      <c r="M24" s="18">
        <v>638024558488</v>
      </c>
      <c r="O24" s="18">
        <v>541109255273</v>
      </c>
      <c r="Q24" s="18">
        <v>96915303215</v>
      </c>
    </row>
    <row r="25" spans="1:17" ht="21" x14ac:dyDescent="0.25">
      <c r="A25" s="20" t="s">
        <v>55</v>
      </c>
      <c r="C25" s="18">
        <v>1010965</v>
      </c>
      <c r="E25" s="18">
        <v>744708620926</v>
      </c>
      <c r="G25" s="18">
        <v>726202086114</v>
      </c>
      <c r="I25" s="18">
        <v>18506534812</v>
      </c>
      <c r="K25" s="18">
        <v>1010965</v>
      </c>
      <c r="M25" s="18">
        <v>744708620926</v>
      </c>
      <c r="O25" s="18">
        <v>636353941811</v>
      </c>
      <c r="Q25" s="18">
        <v>108354679115</v>
      </c>
    </row>
    <row r="26" spans="1:17" ht="21" x14ac:dyDescent="0.25">
      <c r="A26" s="20" t="s">
        <v>67</v>
      </c>
      <c r="C26" s="18">
        <v>1000000</v>
      </c>
      <c r="E26" s="18">
        <v>999771250000</v>
      </c>
      <c r="G26" s="18">
        <v>999771250000</v>
      </c>
      <c r="I26" s="18">
        <v>0</v>
      </c>
      <c r="K26" s="18">
        <v>1000000</v>
      </c>
      <c r="M26" s="18">
        <v>999771250000</v>
      </c>
      <c r="O26" s="18">
        <v>999923750000</v>
      </c>
      <c r="Q26" s="18">
        <v>-152500000</v>
      </c>
    </row>
    <row r="27" spans="1:17" ht="21" x14ac:dyDescent="0.25">
      <c r="A27" s="20" t="s">
        <v>43</v>
      </c>
      <c r="C27" s="18">
        <v>362205</v>
      </c>
      <c r="E27" s="18">
        <v>1892261658126</v>
      </c>
      <c r="G27" s="18">
        <v>1862202341692</v>
      </c>
      <c r="I27" s="18">
        <v>30059316434</v>
      </c>
      <c r="K27" s="18">
        <v>362205</v>
      </c>
      <c r="M27" s="18">
        <v>1892261658126</v>
      </c>
      <c r="O27" s="18">
        <v>1689808813974</v>
      </c>
      <c r="Q27" s="18">
        <v>202452844152</v>
      </c>
    </row>
    <row r="28" spans="1:17" ht="21" x14ac:dyDescent="0.25">
      <c r="A28" s="20" t="s">
        <v>53</v>
      </c>
      <c r="C28" s="18">
        <v>52417</v>
      </c>
      <c r="E28" s="18">
        <v>37049293694</v>
      </c>
      <c r="G28" s="18">
        <v>36028444107</v>
      </c>
      <c r="I28" s="18">
        <v>1020849587</v>
      </c>
      <c r="K28" s="18">
        <v>52417</v>
      </c>
      <c r="M28" s="18">
        <v>37049293694</v>
      </c>
      <c r="O28" s="18">
        <v>31819934244</v>
      </c>
      <c r="Q28" s="18">
        <v>5229359450</v>
      </c>
    </row>
    <row r="29" spans="1:17" ht="21" x14ac:dyDescent="0.25">
      <c r="A29" s="20" t="s">
        <v>49</v>
      </c>
      <c r="C29" s="18">
        <v>73594</v>
      </c>
      <c r="E29" s="18">
        <v>54358809777</v>
      </c>
      <c r="G29" s="18">
        <v>53041042745</v>
      </c>
      <c r="I29" s="18">
        <v>1317767032</v>
      </c>
      <c r="K29" s="18">
        <v>73594</v>
      </c>
      <c r="M29" s="18">
        <v>54358809777</v>
      </c>
      <c r="O29" s="18">
        <v>46617508203</v>
      </c>
      <c r="Q29" s="18">
        <v>7741301574</v>
      </c>
    </row>
    <row r="30" spans="1:17" ht="21" x14ac:dyDescent="0.25">
      <c r="A30" s="20" t="s">
        <v>50</v>
      </c>
      <c r="C30" s="18">
        <v>339795</v>
      </c>
      <c r="E30" s="18">
        <v>243509340493</v>
      </c>
      <c r="G30" s="18">
        <v>237839459225</v>
      </c>
      <c r="I30" s="18">
        <v>5669881268</v>
      </c>
      <c r="K30" s="18">
        <v>339795</v>
      </c>
      <c r="M30" s="18">
        <v>243509340493</v>
      </c>
      <c r="O30" s="18">
        <v>210011274919</v>
      </c>
      <c r="Q30" s="18">
        <v>33498065574</v>
      </c>
    </row>
    <row r="31" spans="1:17" ht="21" x14ac:dyDescent="0.25">
      <c r="A31" s="20" t="s">
        <v>48</v>
      </c>
      <c r="C31" s="18">
        <v>46184</v>
      </c>
      <c r="E31" s="18">
        <v>35800111410</v>
      </c>
      <c r="G31" s="18">
        <v>34895573811</v>
      </c>
      <c r="I31" s="18">
        <v>904537599</v>
      </c>
      <c r="K31" s="18">
        <v>46184</v>
      </c>
      <c r="M31" s="18">
        <v>35800111410</v>
      </c>
      <c r="O31" s="18">
        <v>30663837704</v>
      </c>
      <c r="Q31" s="18">
        <v>5136273706</v>
      </c>
    </row>
    <row r="32" spans="1:17" ht="21" x14ac:dyDescent="0.25">
      <c r="A32" s="20" t="s">
        <v>52</v>
      </c>
      <c r="C32" s="18">
        <v>201535</v>
      </c>
      <c r="E32" s="18">
        <v>189603068724</v>
      </c>
      <c r="G32" s="18">
        <v>184362342464</v>
      </c>
      <c r="I32" s="18">
        <v>5240726260</v>
      </c>
      <c r="K32" s="18">
        <v>201535</v>
      </c>
      <c r="M32" s="18">
        <v>189603068724</v>
      </c>
      <c r="O32" s="18">
        <v>160353202335</v>
      </c>
      <c r="Q32" s="18">
        <v>29249866389</v>
      </c>
    </row>
    <row r="33" spans="1:17" ht="21" x14ac:dyDescent="0.25">
      <c r="A33" s="20" t="s">
        <v>59</v>
      </c>
      <c r="C33" s="18">
        <v>3000000</v>
      </c>
      <c r="E33" s="18">
        <v>2999313750000</v>
      </c>
      <c r="G33" s="18">
        <v>2999313750000</v>
      </c>
      <c r="I33" s="18">
        <v>0</v>
      </c>
      <c r="K33" s="18">
        <v>3000000</v>
      </c>
      <c r="M33" s="18">
        <v>2999313750000</v>
      </c>
      <c r="O33" s="18">
        <v>2961152194927</v>
      </c>
      <c r="Q33" s="18">
        <v>38161555073</v>
      </c>
    </row>
    <row r="34" spans="1:17" ht="21" x14ac:dyDescent="0.25">
      <c r="A34" s="20" t="s">
        <v>64</v>
      </c>
      <c r="C34" s="18">
        <v>3500000</v>
      </c>
      <c r="E34" s="18">
        <v>3499199375000</v>
      </c>
      <c r="G34" s="18">
        <v>3499199375000</v>
      </c>
      <c r="I34" s="18">
        <v>0</v>
      </c>
      <c r="K34" s="18">
        <v>3500000</v>
      </c>
      <c r="M34" s="18">
        <v>3499199375000</v>
      </c>
      <c r="O34" s="18">
        <v>3442512488406</v>
      </c>
      <c r="Q34" s="18">
        <v>56686886594</v>
      </c>
    </row>
    <row r="35" spans="1:17" ht="21" x14ac:dyDescent="0.25">
      <c r="A35" s="20" t="s">
        <v>73</v>
      </c>
      <c r="C35" s="18">
        <v>1000000</v>
      </c>
      <c r="E35" s="18">
        <v>991917047060</v>
      </c>
      <c r="G35" s="18">
        <v>954930509666</v>
      </c>
      <c r="I35" s="18">
        <v>36986537394</v>
      </c>
      <c r="K35" s="18">
        <v>1000000</v>
      </c>
      <c r="M35" s="18">
        <v>991917047060</v>
      </c>
      <c r="O35" s="18">
        <v>920141833835</v>
      </c>
      <c r="Q35" s="18">
        <v>71775213225</v>
      </c>
    </row>
    <row r="36" spans="1:17" ht="21" x14ac:dyDescent="0.25">
      <c r="A36" s="20" t="s">
        <v>46</v>
      </c>
      <c r="C36" s="18">
        <v>1440000</v>
      </c>
      <c r="E36" s="18">
        <v>1439670600000</v>
      </c>
      <c r="G36" s="18">
        <v>1439670600000</v>
      </c>
      <c r="I36" s="18">
        <v>0</v>
      </c>
      <c r="K36" s="18">
        <v>1440000</v>
      </c>
      <c r="M36" s="18">
        <v>1439670600000</v>
      </c>
      <c r="O36" s="18">
        <v>1439890200000</v>
      </c>
      <c r="Q36" s="18">
        <v>-219600000</v>
      </c>
    </row>
    <row r="37" spans="1:17" ht="21" x14ac:dyDescent="0.25">
      <c r="A37" s="20" t="s">
        <v>87</v>
      </c>
      <c r="C37" s="18">
        <v>450000</v>
      </c>
      <c r="E37" s="18">
        <v>449897062500</v>
      </c>
      <c r="G37" s="18">
        <v>449897062500</v>
      </c>
      <c r="I37" s="18">
        <v>0</v>
      </c>
      <c r="K37" s="18">
        <v>450000</v>
      </c>
      <c r="M37" s="18">
        <v>449897062500</v>
      </c>
      <c r="O37" s="18">
        <v>437289254151</v>
      </c>
      <c r="Q37" s="18">
        <v>12607808349</v>
      </c>
    </row>
    <row r="38" spans="1:17" ht="21" x14ac:dyDescent="0.25">
      <c r="A38" s="20" t="s">
        <v>74</v>
      </c>
      <c r="C38" s="18">
        <v>4100000</v>
      </c>
      <c r="E38" s="18">
        <v>4139888783765</v>
      </c>
      <c r="G38" s="18">
        <v>4018380285193</v>
      </c>
      <c r="I38" s="18">
        <v>121508498572</v>
      </c>
      <c r="K38" s="18">
        <v>4100000</v>
      </c>
      <c r="M38" s="18">
        <v>4139888783765</v>
      </c>
      <c r="O38" s="18">
        <v>3794137674941</v>
      </c>
      <c r="Q38" s="18">
        <v>345751108824</v>
      </c>
    </row>
    <row r="39" spans="1:17" ht="21" x14ac:dyDescent="0.25">
      <c r="A39" s="20" t="s">
        <v>75</v>
      </c>
      <c r="C39" s="18">
        <v>3000000</v>
      </c>
      <c r="E39" s="18">
        <v>2593398624330</v>
      </c>
      <c r="G39" s="18">
        <v>2642713341007</v>
      </c>
      <c r="I39" s="18">
        <v>-49314716677</v>
      </c>
      <c r="K39" s="18">
        <v>3000000</v>
      </c>
      <c r="M39" s="18">
        <v>2593398624330</v>
      </c>
      <c r="O39" s="18">
        <v>2516217123813</v>
      </c>
      <c r="Q39" s="18">
        <v>77181500517</v>
      </c>
    </row>
    <row r="40" spans="1:17" ht="21" x14ac:dyDescent="0.25">
      <c r="A40" s="20" t="s">
        <v>60</v>
      </c>
      <c r="C40" s="18">
        <v>1000000</v>
      </c>
      <c r="E40" s="18">
        <v>999771250000</v>
      </c>
      <c r="G40" s="18">
        <v>999771250000</v>
      </c>
      <c r="I40" s="18">
        <v>0</v>
      </c>
      <c r="K40" s="18">
        <v>1000000</v>
      </c>
      <c r="M40" s="18">
        <v>999771250000</v>
      </c>
      <c r="O40" s="18">
        <v>966723281728</v>
      </c>
      <c r="Q40" s="18">
        <v>33047968272</v>
      </c>
    </row>
    <row r="41" spans="1:17" ht="21" x14ac:dyDescent="0.25">
      <c r="A41" s="20" t="s">
        <v>68</v>
      </c>
      <c r="C41" s="18">
        <v>2495000</v>
      </c>
      <c r="E41" s="18">
        <v>2494429268750</v>
      </c>
      <c r="G41" s="18">
        <v>2494429268750</v>
      </c>
      <c r="I41" s="18">
        <v>0</v>
      </c>
      <c r="K41" s="18">
        <v>2495000</v>
      </c>
      <c r="M41" s="18">
        <v>2494429268750</v>
      </c>
      <c r="O41" s="18">
        <v>2494809756250</v>
      </c>
      <c r="Q41" s="18">
        <v>-380487500</v>
      </c>
    </row>
    <row r="42" spans="1:17" ht="21" x14ac:dyDescent="0.25">
      <c r="A42" s="20" t="s">
        <v>88</v>
      </c>
      <c r="C42" s="18">
        <v>995000</v>
      </c>
      <c r="E42" s="18">
        <v>994772393750</v>
      </c>
      <c r="G42" s="18">
        <v>994772393750</v>
      </c>
      <c r="I42" s="18">
        <v>0</v>
      </c>
      <c r="K42" s="18">
        <v>995000</v>
      </c>
      <c r="M42" s="18">
        <v>994772393750</v>
      </c>
      <c r="O42" s="18">
        <v>994924131250</v>
      </c>
      <c r="Q42" s="18">
        <v>-151737500</v>
      </c>
    </row>
    <row r="43" spans="1:17" ht="21" x14ac:dyDescent="0.25">
      <c r="A43" s="20" t="s">
        <v>76</v>
      </c>
      <c r="C43" s="18">
        <v>2098065</v>
      </c>
      <c r="E43" s="18">
        <v>1791908190895</v>
      </c>
      <c r="G43" s="18">
        <v>1770984779845</v>
      </c>
      <c r="I43" s="18">
        <v>20923411050</v>
      </c>
      <c r="K43" s="18">
        <v>2098065</v>
      </c>
      <c r="M43" s="18">
        <v>1791908190895</v>
      </c>
      <c r="O43" s="18">
        <v>1756682868532</v>
      </c>
      <c r="Q43" s="18">
        <v>35225322363</v>
      </c>
    </row>
    <row r="44" spans="1:17" ht="21" x14ac:dyDescent="0.25">
      <c r="A44" s="20" t="s">
        <v>44</v>
      </c>
      <c r="C44" s="18">
        <v>252190</v>
      </c>
      <c r="E44" s="18">
        <v>906001281298</v>
      </c>
      <c r="G44" s="18">
        <v>883589024323</v>
      </c>
      <c r="I44" s="18">
        <v>22412256975</v>
      </c>
      <c r="K44" s="18">
        <v>252190</v>
      </c>
      <c r="M44" s="18">
        <v>906001281298</v>
      </c>
      <c r="O44" s="18">
        <v>747621584017</v>
      </c>
      <c r="Q44" s="18">
        <v>158379697281</v>
      </c>
    </row>
    <row r="45" spans="1:17" ht="21" x14ac:dyDescent="0.25">
      <c r="A45" s="20" t="s">
        <v>40</v>
      </c>
      <c r="C45" s="18">
        <v>3207600</v>
      </c>
      <c r="E45" s="18">
        <v>6085918582207</v>
      </c>
      <c r="G45" s="18">
        <v>5976496059769</v>
      </c>
      <c r="I45" s="18">
        <v>109422522438</v>
      </c>
      <c r="K45" s="18">
        <v>3207600</v>
      </c>
      <c r="M45" s="18">
        <v>6085918582207</v>
      </c>
      <c r="O45" s="18">
        <v>5305371256402</v>
      </c>
      <c r="Q45" s="18">
        <v>780547325805</v>
      </c>
    </row>
    <row r="46" spans="1:17" ht="21" x14ac:dyDescent="0.25">
      <c r="A46" s="20" t="s">
        <v>77</v>
      </c>
      <c r="C46" s="18">
        <v>7793740</v>
      </c>
      <c r="E46" s="18">
        <v>6925740885969</v>
      </c>
      <c r="G46" s="18">
        <v>6767712202361</v>
      </c>
      <c r="I46" s="18">
        <v>158028683608</v>
      </c>
      <c r="K46" s="18">
        <v>7793740</v>
      </c>
      <c r="M46" s="18">
        <v>6925740885969</v>
      </c>
      <c r="O46" s="18">
        <v>6515872522053</v>
      </c>
      <c r="Q46" s="18">
        <v>409868363916</v>
      </c>
    </row>
    <row r="47" spans="1:17" ht="21" x14ac:dyDescent="0.25">
      <c r="A47" s="20" t="s">
        <v>42</v>
      </c>
      <c r="C47" s="18">
        <v>460251</v>
      </c>
      <c r="E47" s="18">
        <v>2374890192833</v>
      </c>
      <c r="G47" s="18">
        <v>2334316897928</v>
      </c>
      <c r="I47" s="18">
        <v>40573294905</v>
      </c>
      <c r="K47" s="18">
        <v>460251</v>
      </c>
      <c r="M47" s="18">
        <v>2374890192833</v>
      </c>
      <c r="O47" s="18">
        <v>2085467356101</v>
      </c>
      <c r="Q47" s="18">
        <v>289422836732</v>
      </c>
    </row>
    <row r="48" spans="1:17" ht="21" x14ac:dyDescent="0.25">
      <c r="A48" s="20" t="s">
        <v>78</v>
      </c>
      <c r="C48" s="18">
        <v>6048600</v>
      </c>
      <c r="E48" s="18">
        <v>5704212222304</v>
      </c>
      <c r="G48" s="18">
        <v>5927239609716</v>
      </c>
      <c r="I48" s="18">
        <v>-223027387411</v>
      </c>
      <c r="K48" s="18">
        <v>6048600</v>
      </c>
      <c r="M48" s="18">
        <v>5704212222304</v>
      </c>
      <c r="O48" s="18">
        <v>5262848453204</v>
      </c>
      <c r="Q48" s="18">
        <v>441363769100</v>
      </c>
    </row>
    <row r="49" spans="1:17" ht="21" x14ac:dyDescent="0.25">
      <c r="A49" s="20" t="s">
        <v>79</v>
      </c>
      <c r="C49" s="18">
        <v>1500000</v>
      </c>
      <c r="E49" s="18">
        <v>1266632691478</v>
      </c>
      <c r="G49" s="18">
        <v>1267839915262</v>
      </c>
      <c r="I49" s="18">
        <v>-1207223783</v>
      </c>
      <c r="K49" s="18">
        <v>1500000</v>
      </c>
      <c r="M49" s="18">
        <v>1266632691478</v>
      </c>
      <c r="O49" s="18">
        <v>1307247814753</v>
      </c>
      <c r="Q49" s="18">
        <v>-40615123274</v>
      </c>
    </row>
    <row r="50" spans="1:17" ht="21" x14ac:dyDescent="0.25">
      <c r="A50" s="20" t="s">
        <v>45</v>
      </c>
      <c r="C50" s="18">
        <v>963700</v>
      </c>
      <c r="E50" s="18">
        <v>4748731949809</v>
      </c>
      <c r="G50" s="18">
        <v>4669582052587</v>
      </c>
      <c r="I50" s="18">
        <v>79149897222</v>
      </c>
      <c r="K50" s="18">
        <v>963700</v>
      </c>
      <c r="M50" s="18">
        <v>4748731949809</v>
      </c>
      <c r="O50" s="18">
        <v>4184129349583</v>
      </c>
      <c r="Q50" s="18">
        <v>564602600226</v>
      </c>
    </row>
    <row r="51" spans="1:17" ht="21" x14ac:dyDescent="0.25">
      <c r="A51" s="20" t="s">
        <v>80</v>
      </c>
      <c r="C51" s="18">
        <v>15171600</v>
      </c>
      <c r="E51" s="18">
        <v>14220151739227</v>
      </c>
      <c r="G51" s="18">
        <v>13755749118433</v>
      </c>
      <c r="I51" s="18">
        <v>464402620794</v>
      </c>
      <c r="K51" s="18">
        <v>15171600</v>
      </c>
      <c r="M51" s="18">
        <v>14220151739227</v>
      </c>
      <c r="O51" s="18">
        <v>14088669204253</v>
      </c>
      <c r="Q51" s="18">
        <v>131482534974</v>
      </c>
    </row>
    <row r="52" spans="1:17" ht="21" x14ac:dyDescent="0.25">
      <c r="A52" s="20" t="s">
        <v>86</v>
      </c>
      <c r="C52" s="18">
        <v>1995000</v>
      </c>
      <c r="E52" s="18">
        <v>1994543643750</v>
      </c>
      <c r="G52" s="18">
        <v>1994543643750</v>
      </c>
      <c r="I52" s="18">
        <v>0</v>
      </c>
      <c r="K52" s="18">
        <v>1995000</v>
      </c>
      <c r="M52" s="18">
        <v>1994543643750</v>
      </c>
      <c r="O52" s="18">
        <v>1994847881250</v>
      </c>
      <c r="Q52" s="18">
        <v>-304237500</v>
      </c>
    </row>
    <row r="53" spans="1:17" ht="21" x14ac:dyDescent="0.25">
      <c r="A53" s="20" t="s">
        <v>41</v>
      </c>
      <c r="C53" s="18">
        <v>1129130</v>
      </c>
      <c r="E53" s="18">
        <v>2380958948846</v>
      </c>
      <c r="G53" s="18">
        <v>2339978588274</v>
      </c>
      <c r="I53" s="18">
        <v>40980360572</v>
      </c>
      <c r="K53" s="18">
        <v>1129130</v>
      </c>
      <c r="M53" s="18">
        <v>2380958948846</v>
      </c>
      <c r="O53" s="18">
        <v>2088632376789</v>
      </c>
      <c r="Q53" s="18">
        <v>292326572057</v>
      </c>
    </row>
    <row r="54" spans="1:17" ht="21" x14ac:dyDescent="0.25">
      <c r="A54" s="20" t="s">
        <v>61</v>
      </c>
      <c r="C54" s="18">
        <v>2390000</v>
      </c>
      <c r="E54" s="18">
        <v>2389453287500</v>
      </c>
      <c r="G54" s="18">
        <v>2389453287500</v>
      </c>
      <c r="I54" s="18">
        <v>0</v>
      </c>
      <c r="K54" s="18">
        <v>2390000</v>
      </c>
      <c r="M54" s="18">
        <v>2389453287500</v>
      </c>
      <c r="O54" s="18">
        <v>2390000000000</v>
      </c>
      <c r="Q54" s="18">
        <v>-546712500</v>
      </c>
    </row>
    <row r="55" spans="1:17" ht="21" x14ac:dyDescent="0.25">
      <c r="A55" s="20" t="s">
        <v>69</v>
      </c>
      <c r="C55" s="18">
        <v>2400000</v>
      </c>
      <c r="E55" s="18">
        <v>2399451000000</v>
      </c>
      <c r="G55" s="18">
        <v>2399451000000</v>
      </c>
      <c r="I55" s="18">
        <v>0</v>
      </c>
      <c r="K55" s="18">
        <v>2400000</v>
      </c>
      <c r="M55" s="18">
        <v>2399451000000</v>
      </c>
      <c r="O55" s="18">
        <v>2400000000000</v>
      </c>
      <c r="Q55" s="18">
        <v>-549000000</v>
      </c>
    </row>
    <row r="56" spans="1:17" ht="21" x14ac:dyDescent="0.25">
      <c r="A56" s="20" t="s">
        <v>81</v>
      </c>
      <c r="C56" s="18">
        <v>267211</v>
      </c>
      <c r="E56" s="18">
        <v>218919705563</v>
      </c>
      <c r="G56" s="18">
        <v>211962054206</v>
      </c>
      <c r="I56" s="18">
        <v>6957651357</v>
      </c>
      <c r="K56" s="18">
        <v>267211</v>
      </c>
      <c r="M56" s="18">
        <v>218919705563</v>
      </c>
      <c r="O56" s="18">
        <v>246825472810</v>
      </c>
      <c r="Q56" s="18">
        <v>-27905767246</v>
      </c>
    </row>
    <row r="57" spans="1:17" ht="21" x14ac:dyDescent="0.25">
      <c r="A57" s="20" t="s">
        <v>82</v>
      </c>
      <c r="C57" s="18">
        <v>8733899</v>
      </c>
      <c r="E57" s="18">
        <v>7551121059668</v>
      </c>
      <c r="G57" s="18">
        <v>7390934333611</v>
      </c>
      <c r="I57" s="18">
        <v>160186726057</v>
      </c>
      <c r="K57" s="18">
        <v>8733899</v>
      </c>
      <c r="M57" s="18">
        <v>7551121059668</v>
      </c>
      <c r="O57" s="18">
        <v>8295145940800</v>
      </c>
      <c r="Q57" s="18">
        <v>-744024881131</v>
      </c>
    </row>
    <row r="58" spans="1:17" ht="21" x14ac:dyDescent="0.25">
      <c r="A58" s="20" t="s">
        <v>89</v>
      </c>
      <c r="C58" s="18">
        <v>323947</v>
      </c>
      <c r="E58" s="18">
        <v>252614382298</v>
      </c>
      <c r="G58" s="18">
        <v>252703815162</v>
      </c>
      <c r="I58" s="18">
        <v>-89432863</v>
      </c>
      <c r="K58" s="18">
        <v>323947</v>
      </c>
      <c r="M58" s="18">
        <v>252614382298</v>
      </c>
      <c r="O58" s="18">
        <v>252703815162</v>
      </c>
      <c r="Q58" s="18">
        <v>-89432863</v>
      </c>
    </row>
    <row r="59" spans="1:17" ht="21" x14ac:dyDescent="0.25">
      <c r="A59" s="20" t="s">
        <v>85</v>
      </c>
      <c r="C59" s="18">
        <v>4920074</v>
      </c>
      <c r="E59" s="18">
        <v>4135099327481</v>
      </c>
      <c r="G59" s="18">
        <v>4143427107348</v>
      </c>
      <c r="I59" s="18">
        <v>-8327779866</v>
      </c>
      <c r="K59" s="18">
        <v>4920074</v>
      </c>
      <c r="M59" s="18">
        <v>4135099327481</v>
      </c>
      <c r="O59" s="18">
        <v>4732127173200</v>
      </c>
      <c r="Q59" s="18">
        <v>-597027845718</v>
      </c>
    </row>
    <row r="60" spans="1:17" ht="21" x14ac:dyDescent="0.25">
      <c r="A60" s="20" t="s">
        <v>91</v>
      </c>
      <c r="C60" s="18">
        <v>1919665</v>
      </c>
      <c r="E60" s="18">
        <v>1699954320226</v>
      </c>
      <c r="G60" s="18">
        <v>1823873716500</v>
      </c>
      <c r="I60" s="18">
        <v>-123919396273</v>
      </c>
      <c r="K60" s="18">
        <v>1919665</v>
      </c>
      <c r="M60" s="18">
        <v>1699954320226</v>
      </c>
      <c r="O60" s="18">
        <v>1823873716500</v>
      </c>
      <c r="Q60" s="18">
        <v>-123919396273</v>
      </c>
    </row>
    <row r="61" spans="1:17" ht="21" x14ac:dyDescent="0.25">
      <c r="A61" s="20" t="s">
        <v>90</v>
      </c>
      <c r="C61" s="18">
        <v>44730080</v>
      </c>
      <c r="E61" s="18">
        <v>41567456469392</v>
      </c>
      <c r="G61" s="18">
        <v>43500002800000</v>
      </c>
      <c r="I61" s="18">
        <v>-1932546330607</v>
      </c>
      <c r="K61" s="18">
        <v>44730080</v>
      </c>
      <c r="M61" s="18">
        <v>41567456469392</v>
      </c>
      <c r="O61" s="18">
        <v>43500002800000</v>
      </c>
      <c r="Q61" s="18">
        <v>-1932546330607</v>
      </c>
    </row>
    <row r="62" spans="1:17" ht="21" x14ac:dyDescent="0.25">
      <c r="A62" s="20" t="s">
        <v>24</v>
      </c>
      <c r="C62" s="18" t="s">
        <v>24</v>
      </c>
      <c r="E62" s="21">
        <f>SUM(E8:E61)</f>
        <v>190274252883079</v>
      </c>
      <c r="F62" s="20"/>
      <c r="G62" s="21">
        <f>SUM(G8:G61)</f>
        <v>190235256771483</v>
      </c>
      <c r="H62" s="20"/>
      <c r="I62" s="21">
        <f>SUM(I8:I61)</f>
        <v>38996111603</v>
      </c>
      <c r="J62" s="20"/>
      <c r="K62" s="20" t="s">
        <v>24</v>
      </c>
      <c r="L62" s="20"/>
      <c r="M62" s="21">
        <f>SUM(M8:M61)</f>
        <v>190274252883079</v>
      </c>
      <c r="N62" s="20"/>
      <c r="O62" s="21">
        <f>SUM(O8:O61)</f>
        <v>186739319627883</v>
      </c>
      <c r="P62" s="20"/>
      <c r="Q62" s="21">
        <f>SUM(Q8:Q61)</f>
        <v>3534933255203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798D-978A-4E14-BF89-5674F39EACA2}">
  <dimension ref="A2:Y13"/>
  <sheetViews>
    <sheetView rightToLeft="1" topLeftCell="F1" workbookViewId="0">
      <selection activeCell="Y13" sqref="Y13"/>
    </sheetView>
  </sheetViews>
  <sheetFormatPr defaultRowHeight="18.75" x14ac:dyDescent="0.25"/>
  <cols>
    <col min="1" max="1" width="38.7109375" style="4" customWidth="1"/>
    <col min="2" max="2" width="1" style="4" customWidth="1"/>
    <col min="3" max="3" width="21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19" style="4" customWidth="1"/>
    <col min="10" max="10" width="1" style="4" customWidth="1"/>
    <col min="11" max="11" width="23" style="4" customWidth="1"/>
    <col min="12" max="12" width="1" style="4" customWidth="1"/>
    <col min="13" max="13" width="19" style="4" customWidth="1"/>
    <col min="14" max="14" width="1" style="4" customWidth="1"/>
    <col min="15" max="15" width="22" style="4" customWidth="1"/>
    <col min="16" max="16" width="1" style="4" customWidth="1"/>
    <col min="17" max="17" width="21" style="4" customWidth="1"/>
    <col min="18" max="18" width="1" style="4" customWidth="1"/>
    <col min="19" max="19" width="16" style="4" customWidth="1"/>
    <col min="20" max="20" width="1" style="4" customWidth="1"/>
    <col min="21" max="21" width="24" style="4" customWidth="1"/>
    <col min="22" max="22" width="1" style="4" customWidth="1"/>
    <col min="23" max="23" width="24" style="4" customWidth="1"/>
    <col min="24" max="24" width="1" style="4" customWidth="1"/>
    <col min="25" max="25" width="32" style="4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7" thickBot="1" x14ac:dyDescent="0.3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7" thickBot="1" x14ac:dyDescent="0.3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7" thickBot="1" x14ac:dyDescent="0.3">
      <c r="A8" s="2" t="s">
        <v>3</v>
      </c>
      <c r="C8" s="2" t="s">
        <v>7</v>
      </c>
      <c r="E8" s="2" t="s">
        <v>8</v>
      </c>
      <c r="G8" s="2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1" x14ac:dyDescent="0.25">
      <c r="A9" s="5" t="s">
        <v>17</v>
      </c>
      <c r="C9" s="4">
        <v>2000000</v>
      </c>
      <c r="E9" s="4">
        <v>20010710000</v>
      </c>
      <c r="G9" s="4">
        <v>23320898550</v>
      </c>
      <c r="I9" s="4">
        <v>0</v>
      </c>
      <c r="K9" s="4">
        <v>0</v>
      </c>
      <c r="M9" s="4">
        <v>-2000000</v>
      </c>
      <c r="O9" s="4">
        <v>25422965629</v>
      </c>
      <c r="Q9" s="4">
        <v>0</v>
      </c>
      <c r="S9" s="4">
        <v>0</v>
      </c>
      <c r="U9" s="4">
        <v>0</v>
      </c>
      <c r="W9" s="4">
        <v>0</v>
      </c>
      <c r="Y9" s="15">
        <v>0</v>
      </c>
    </row>
    <row r="10" spans="1:25" ht="21" x14ac:dyDescent="0.25">
      <c r="A10" s="5" t="s">
        <v>18</v>
      </c>
      <c r="C10" s="4">
        <v>1666431</v>
      </c>
      <c r="E10" s="4">
        <v>200065086578</v>
      </c>
      <c r="G10" s="4">
        <v>527852913543</v>
      </c>
      <c r="I10" s="4">
        <v>0</v>
      </c>
      <c r="K10" s="4">
        <v>0</v>
      </c>
      <c r="M10" s="4">
        <v>0</v>
      </c>
      <c r="O10" s="4">
        <v>0</v>
      </c>
      <c r="Q10" s="4">
        <v>1666431</v>
      </c>
      <c r="S10" s="4">
        <v>362750</v>
      </c>
      <c r="U10" s="4">
        <v>200065086578</v>
      </c>
      <c r="W10" s="4">
        <v>600789855467</v>
      </c>
      <c r="Y10" s="15">
        <v>1.7884233165534008E-3</v>
      </c>
    </row>
    <row r="11" spans="1:25" ht="21" x14ac:dyDescent="0.25">
      <c r="A11" s="5" t="s">
        <v>22</v>
      </c>
      <c r="C11" s="4">
        <v>0</v>
      </c>
      <c r="E11" s="4">
        <v>0</v>
      </c>
      <c r="G11" s="4">
        <v>0</v>
      </c>
      <c r="I11" s="4">
        <v>169511799</v>
      </c>
      <c r="K11" s="4">
        <v>2649999990301</v>
      </c>
      <c r="M11" s="4">
        <v>0</v>
      </c>
      <c r="O11" s="4">
        <v>0</v>
      </c>
      <c r="Q11" s="4">
        <v>169511799</v>
      </c>
      <c r="S11" s="4">
        <v>15769</v>
      </c>
      <c r="U11" s="4">
        <v>2649999990300</v>
      </c>
      <c r="W11" s="4">
        <v>2673031558431</v>
      </c>
      <c r="Y11" s="15">
        <v>7.957045082369333E-3</v>
      </c>
    </row>
    <row r="12" spans="1:25" ht="21.75" thickBot="1" x14ac:dyDescent="0.3">
      <c r="A12" s="5" t="s">
        <v>23</v>
      </c>
      <c r="C12" s="4">
        <v>0</v>
      </c>
      <c r="E12" s="4">
        <v>0</v>
      </c>
      <c r="G12" s="4">
        <v>0</v>
      </c>
      <c r="I12" s="4">
        <v>215592861</v>
      </c>
      <c r="K12" s="4">
        <v>3999999990635</v>
      </c>
      <c r="M12" s="4">
        <v>0</v>
      </c>
      <c r="O12" s="4">
        <v>0</v>
      </c>
      <c r="Q12" s="4">
        <v>215592861</v>
      </c>
      <c r="S12" s="4">
        <v>18730</v>
      </c>
      <c r="U12" s="4">
        <v>3999999990634</v>
      </c>
      <c r="W12" s="4">
        <v>4038054286530</v>
      </c>
      <c r="Y12" s="15">
        <v>1.2020426732946614E-2</v>
      </c>
    </row>
    <row r="13" spans="1:25" s="5" customFormat="1" ht="21.75" thickBot="1" x14ac:dyDescent="0.3">
      <c r="A13" s="5" t="s">
        <v>24</v>
      </c>
      <c r="C13" s="5" t="s">
        <v>24</v>
      </c>
      <c r="E13" s="6">
        <f>SUM(E9:E12)</f>
        <v>220075796578</v>
      </c>
      <c r="G13" s="6">
        <f>SUM(G9:G12)</f>
        <v>551173812093</v>
      </c>
      <c r="I13" s="5" t="s">
        <v>24</v>
      </c>
      <c r="K13" s="6">
        <f>SUM(K9:K12)</f>
        <v>6649999980936</v>
      </c>
      <c r="M13" s="5" t="s">
        <v>24</v>
      </c>
      <c r="O13" s="6">
        <f>SUM(O9:O12)</f>
        <v>25422965629</v>
      </c>
      <c r="Q13" s="5" t="s">
        <v>24</v>
      </c>
      <c r="S13" s="5" t="s">
        <v>24</v>
      </c>
      <c r="U13" s="6">
        <f>SUM(U9:U12)</f>
        <v>6850065067512</v>
      </c>
      <c r="W13" s="6">
        <f>SUM(W9:W12)</f>
        <v>7311875700428</v>
      </c>
      <c r="Y13" s="8">
        <f>SUM(Y9:Y12)</f>
        <v>2.1765895131869349E-2</v>
      </c>
    </row>
  </sheetData>
  <mergeCells count="17">
    <mergeCell ref="Y7:Y8"/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Y14" sqref="Y14"/>
    </sheetView>
  </sheetViews>
  <sheetFormatPr defaultRowHeight="18.75" x14ac:dyDescent="0.25"/>
  <cols>
    <col min="1" max="1" width="30.5703125" style="4" bestFit="1" customWidth="1"/>
    <col min="2" max="2" width="1" style="4" customWidth="1"/>
    <col min="3" max="3" width="21" style="4" customWidth="1"/>
    <col min="4" max="4" width="1" style="4" customWidth="1"/>
    <col min="5" max="5" width="15" style="4" customWidth="1"/>
    <col min="6" max="6" width="1" style="4" customWidth="1"/>
    <col min="7" max="7" width="20" style="4" customWidth="1"/>
    <col min="8" max="8" width="1" style="4" customWidth="1"/>
    <col min="9" max="9" width="27" style="4" customWidth="1"/>
    <col min="10" max="10" width="1" style="4" customWidth="1"/>
    <col min="11" max="11" width="21" style="4" customWidth="1"/>
    <col min="12" max="12" width="1" style="4" customWidth="1"/>
    <col min="13" max="13" width="15" style="4" customWidth="1"/>
    <col min="14" max="14" width="1" style="4" customWidth="1"/>
    <col min="15" max="15" width="20" style="4" customWidth="1"/>
    <col min="16" max="16" width="1" style="4" customWidth="1"/>
    <col min="17" max="17" width="27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</row>
    <row r="4" spans="1:1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6.25" x14ac:dyDescent="0.2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</row>
    <row r="7" spans="1:17" ht="27" thickBot="1" x14ac:dyDescent="0.3">
      <c r="A7" s="2" t="s">
        <v>3</v>
      </c>
      <c r="C7" s="2" t="s">
        <v>25</v>
      </c>
      <c r="E7" s="2" t="s">
        <v>26</v>
      </c>
      <c r="G7" s="2" t="s">
        <v>27</v>
      </c>
      <c r="I7" s="2" t="s">
        <v>28</v>
      </c>
      <c r="K7" s="2" t="s">
        <v>25</v>
      </c>
      <c r="M7" s="2" t="s">
        <v>26</v>
      </c>
      <c r="O7" s="2" t="s">
        <v>27</v>
      </c>
      <c r="Q7" s="9" t="s">
        <v>28</v>
      </c>
    </row>
    <row r="8" spans="1:17" ht="21" x14ac:dyDescent="0.25">
      <c r="A8" s="5" t="s">
        <v>29</v>
      </c>
      <c r="C8" s="4">
        <v>27000000</v>
      </c>
      <c r="E8" s="4">
        <v>6133</v>
      </c>
      <c r="G8" s="4" t="s">
        <v>30</v>
      </c>
      <c r="I8" s="4" t="s">
        <v>210</v>
      </c>
      <c r="K8" s="4">
        <v>11000000</v>
      </c>
      <c r="M8" s="4">
        <v>6133</v>
      </c>
      <c r="O8" s="4" t="s">
        <v>30</v>
      </c>
      <c r="Q8" s="4" t="s">
        <v>210</v>
      </c>
    </row>
    <row r="9" spans="1:17" ht="21" x14ac:dyDescent="0.25">
      <c r="A9" s="5" t="s">
        <v>31</v>
      </c>
      <c r="C9" s="4">
        <v>494909484</v>
      </c>
      <c r="E9" s="4">
        <v>7115</v>
      </c>
      <c r="G9" s="4" t="s">
        <v>32</v>
      </c>
      <c r="I9" s="4" t="s">
        <v>211</v>
      </c>
      <c r="K9" s="4">
        <v>494909484</v>
      </c>
      <c r="M9" s="4">
        <v>7115</v>
      </c>
      <c r="O9" s="4" t="s">
        <v>32</v>
      </c>
      <c r="Q9" s="4" t="s">
        <v>211</v>
      </c>
    </row>
    <row r="10" spans="1:17" ht="21" x14ac:dyDescent="0.25">
      <c r="A10" s="5" t="s">
        <v>33</v>
      </c>
      <c r="C10" s="4">
        <v>19342254481</v>
      </c>
      <c r="E10" s="4">
        <v>470</v>
      </c>
      <c r="G10" s="4" t="s">
        <v>34</v>
      </c>
      <c r="I10" s="4" t="s">
        <v>212</v>
      </c>
      <c r="K10" s="4">
        <v>19342254481</v>
      </c>
      <c r="M10" s="4">
        <v>470</v>
      </c>
      <c r="O10" s="4" t="s">
        <v>34</v>
      </c>
      <c r="Q10" s="4" t="s">
        <v>212</v>
      </c>
    </row>
    <row r="11" spans="1:17" ht="21" x14ac:dyDescent="0.25">
      <c r="A11" s="5" t="s">
        <v>35</v>
      </c>
      <c r="C11" s="4">
        <v>8465011287</v>
      </c>
      <c r="E11" s="4">
        <v>2193</v>
      </c>
      <c r="G11" s="4" t="s">
        <v>36</v>
      </c>
      <c r="I11" s="4" t="s">
        <v>213</v>
      </c>
      <c r="K11" s="4">
        <v>8465011287</v>
      </c>
      <c r="M11" s="4">
        <v>2193</v>
      </c>
      <c r="O11" s="4" t="s">
        <v>36</v>
      </c>
      <c r="Q11" s="4" t="s">
        <v>213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3"/>
  <sheetViews>
    <sheetView rightToLeft="1" topLeftCell="D39" workbookViewId="0">
      <selection activeCell="Y63" sqref="Y63"/>
    </sheetView>
  </sheetViews>
  <sheetFormatPr defaultRowHeight="18.75" x14ac:dyDescent="0.25"/>
  <cols>
    <col min="1" max="1" width="33.42578125" style="4" bestFit="1" customWidth="1"/>
    <col min="2" max="2" width="1" style="4" customWidth="1"/>
    <col min="3" max="3" width="18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18" style="4" customWidth="1"/>
    <col min="10" max="10" width="1" style="4" customWidth="1"/>
    <col min="11" max="11" width="24" style="4" customWidth="1"/>
    <col min="12" max="12" width="1" style="4" customWidth="1"/>
    <col min="13" max="13" width="18" style="4" customWidth="1"/>
    <col min="14" max="14" width="1" style="4" customWidth="1"/>
    <col min="15" max="15" width="24" style="4" customWidth="1"/>
    <col min="16" max="16" width="1" style="4" customWidth="1"/>
    <col min="17" max="17" width="18" style="4" customWidth="1"/>
    <col min="18" max="18" width="1" style="4" customWidth="1"/>
    <col min="19" max="19" width="23" style="4" customWidth="1"/>
    <col min="20" max="20" width="1" style="4" customWidth="1"/>
    <col min="21" max="21" width="24" style="4" customWidth="1"/>
    <col min="22" max="22" width="1" style="4" customWidth="1"/>
    <col min="23" max="23" width="24" style="4" customWidth="1"/>
    <col min="24" max="24" width="1" style="4" customWidth="1"/>
    <col min="25" max="25" width="32" style="4" customWidth="1"/>
    <col min="26" max="26" width="1" style="4" customWidth="1"/>
    <col min="27" max="27" width="9.140625" style="4" customWidth="1"/>
    <col min="28" max="16384" width="9.140625" style="4"/>
  </cols>
  <sheetData>
    <row r="2" spans="1:25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7" thickBot="1" x14ac:dyDescent="0.3">
      <c r="A6" s="2" t="s">
        <v>37</v>
      </c>
      <c r="B6" s="2" t="s">
        <v>37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7" thickBot="1" x14ac:dyDescent="0.3">
      <c r="A7" s="2" t="s">
        <v>38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39</v>
      </c>
      <c r="U7" s="2" t="s">
        <v>8</v>
      </c>
      <c r="W7" s="2" t="s">
        <v>9</v>
      </c>
      <c r="Y7" s="2" t="s">
        <v>13</v>
      </c>
    </row>
    <row r="8" spans="1:25" ht="27" thickBot="1" x14ac:dyDescent="0.3">
      <c r="A8" s="2" t="s">
        <v>38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39</v>
      </c>
      <c r="U8" s="2" t="s">
        <v>8</v>
      </c>
      <c r="W8" s="2" t="s">
        <v>9</v>
      </c>
      <c r="Y8" s="2" t="s">
        <v>13</v>
      </c>
    </row>
    <row r="9" spans="1:25" ht="21" x14ac:dyDescent="0.25">
      <c r="A9" s="5" t="s">
        <v>40</v>
      </c>
      <c r="C9" s="4">
        <v>3207600</v>
      </c>
      <c r="E9" s="4">
        <v>4947864134400</v>
      </c>
      <c r="G9" s="4">
        <v>5976496059769</v>
      </c>
      <c r="I9" s="4">
        <v>0</v>
      </c>
      <c r="K9" s="4">
        <v>0</v>
      </c>
      <c r="M9" s="4">
        <v>0</v>
      </c>
      <c r="O9" s="4">
        <v>0</v>
      </c>
      <c r="Q9" s="4">
        <v>3207600</v>
      </c>
      <c r="S9" s="4">
        <v>1898719</v>
      </c>
      <c r="U9" s="4">
        <v>4947864134400</v>
      </c>
      <c r="W9" s="4">
        <v>6085918582207</v>
      </c>
      <c r="Y9" s="15">
        <v>1.8116482154320362E-2</v>
      </c>
    </row>
    <row r="10" spans="1:25" ht="21" x14ac:dyDescent="0.25">
      <c r="A10" s="5" t="s">
        <v>41</v>
      </c>
      <c r="C10" s="4">
        <v>1129130</v>
      </c>
      <c r="E10" s="4">
        <v>2000146594543</v>
      </c>
      <c r="G10" s="4">
        <v>2339978588274</v>
      </c>
      <c r="I10" s="4">
        <v>0</v>
      </c>
      <c r="K10" s="4">
        <v>0</v>
      </c>
      <c r="M10" s="4">
        <v>0</v>
      </c>
      <c r="O10" s="4">
        <v>0</v>
      </c>
      <c r="Q10" s="4">
        <v>1129130</v>
      </c>
      <c r="S10" s="4">
        <v>2108827</v>
      </c>
      <c r="U10" s="4">
        <v>2000146594543</v>
      </c>
      <c r="W10" s="4">
        <v>2380958948846</v>
      </c>
      <c r="Y10" s="15">
        <v>7.0876071909748706E-3</v>
      </c>
    </row>
    <row r="11" spans="1:25" ht="21" x14ac:dyDescent="0.25">
      <c r="A11" s="5" t="s">
        <v>42</v>
      </c>
      <c r="C11" s="4">
        <v>460251</v>
      </c>
      <c r="E11" s="4">
        <v>1979976789450</v>
      </c>
      <c r="G11" s="4">
        <v>2334316897928</v>
      </c>
      <c r="I11" s="4">
        <v>0</v>
      </c>
      <c r="K11" s="4">
        <v>0</v>
      </c>
      <c r="M11" s="4">
        <v>0</v>
      </c>
      <c r="O11" s="4">
        <v>0</v>
      </c>
      <c r="Q11" s="4">
        <v>460251</v>
      </c>
      <c r="S11" s="4">
        <v>5159989</v>
      </c>
      <c r="U11" s="4">
        <v>1979976789450</v>
      </c>
      <c r="W11" s="4">
        <v>2374890192833</v>
      </c>
      <c r="Y11" s="15">
        <v>7.0695417981301691E-3</v>
      </c>
    </row>
    <row r="12" spans="1:25" ht="21" x14ac:dyDescent="0.25">
      <c r="A12" s="5" t="s">
        <v>43</v>
      </c>
      <c r="C12" s="4">
        <v>362205</v>
      </c>
      <c r="E12" s="4">
        <v>1349985121650</v>
      </c>
      <c r="G12" s="4">
        <v>1862202341692</v>
      </c>
      <c r="I12" s="4">
        <v>0</v>
      </c>
      <c r="K12" s="4">
        <v>0</v>
      </c>
      <c r="M12" s="4">
        <v>0</v>
      </c>
      <c r="O12" s="4">
        <v>0</v>
      </c>
      <c r="Q12" s="4">
        <v>362205</v>
      </c>
      <c r="S12" s="4">
        <v>5228074</v>
      </c>
      <c r="U12" s="4">
        <v>1349985121650</v>
      </c>
      <c r="W12" s="4">
        <v>1892261658126</v>
      </c>
      <c r="Y12" s="15">
        <v>5.6328595425134019E-3</v>
      </c>
    </row>
    <row r="13" spans="1:25" ht="21" x14ac:dyDescent="0.25">
      <c r="A13" s="5" t="s">
        <v>44</v>
      </c>
      <c r="C13" s="4">
        <v>252190</v>
      </c>
      <c r="E13" s="4">
        <v>735998861700</v>
      </c>
      <c r="G13" s="4">
        <v>883589024323</v>
      </c>
      <c r="I13" s="4">
        <v>0</v>
      </c>
      <c r="K13" s="4">
        <v>0</v>
      </c>
      <c r="M13" s="4">
        <v>0</v>
      </c>
      <c r="O13" s="4">
        <v>0</v>
      </c>
      <c r="Q13" s="4">
        <v>252190</v>
      </c>
      <c r="S13" s="4">
        <v>3595141</v>
      </c>
      <c r="U13" s="4">
        <v>735998861700</v>
      </c>
      <c r="W13" s="4">
        <v>906001281298</v>
      </c>
      <c r="Y13" s="15">
        <v>2.6969726628308555E-3</v>
      </c>
    </row>
    <row r="14" spans="1:25" ht="21" x14ac:dyDescent="0.25">
      <c r="A14" s="5" t="s">
        <v>45</v>
      </c>
      <c r="C14" s="4">
        <v>963700</v>
      </c>
      <c r="E14" s="4">
        <v>3999707714200</v>
      </c>
      <c r="G14" s="4">
        <v>4669582052587</v>
      </c>
      <c r="I14" s="4">
        <v>0</v>
      </c>
      <c r="K14" s="4">
        <v>0</v>
      </c>
      <c r="M14" s="4">
        <v>0</v>
      </c>
      <c r="O14" s="4">
        <v>0</v>
      </c>
      <c r="Q14" s="4">
        <v>963700</v>
      </c>
      <c r="S14" s="4">
        <v>4931179</v>
      </c>
      <c r="U14" s="4">
        <v>3999707714200</v>
      </c>
      <c r="W14" s="4">
        <v>4748731949809</v>
      </c>
      <c r="Y14" s="15">
        <v>1.4135962626231456E-2</v>
      </c>
    </row>
    <row r="15" spans="1:25" ht="21" x14ac:dyDescent="0.25">
      <c r="A15" s="5" t="s">
        <v>46</v>
      </c>
      <c r="C15" s="4">
        <v>1440000</v>
      </c>
      <c r="E15" s="4">
        <v>1440000000000</v>
      </c>
      <c r="G15" s="4">
        <v>1439670600000</v>
      </c>
      <c r="I15" s="4">
        <v>0</v>
      </c>
      <c r="K15" s="4">
        <v>0</v>
      </c>
      <c r="M15" s="4">
        <v>0</v>
      </c>
      <c r="O15" s="4">
        <v>0</v>
      </c>
      <c r="Q15" s="4">
        <v>1440000</v>
      </c>
      <c r="S15" s="4">
        <v>1000000</v>
      </c>
      <c r="U15" s="4">
        <v>1440000000000</v>
      </c>
      <c r="W15" s="4">
        <v>1439670600000</v>
      </c>
      <c r="Y15" s="15">
        <v>4.2855924509495134E-3</v>
      </c>
    </row>
    <row r="16" spans="1:25" ht="21" x14ac:dyDescent="0.25">
      <c r="A16" s="5" t="s">
        <v>47</v>
      </c>
      <c r="C16" s="4">
        <v>100000</v>
      </c>
      <c r="E16" s="4">
        <v>87311757010</v>
      </c>
      <c r="G16" s="4">
        <v>98807292660</v>
      </c>
      <c r="I16" s="4">
        <v>0</v>
      </c>
      <c r="K16" s="4">
        <v>0</v>
      </c>
      <c r="M16" s="4">
        <v>0</v>
      </c>
      <c r="O16" s="4">
        <v>0</v>
      </c>
      <c r="Q16" s="4">
        <v>100000</v>
      </c>
      <c r="S16" s="4">
        <v>996277</v>
      </c>
      <c r="U16" s="4">
        <v>87311757010</v>
      </c>
      <c r="W16" s="4">
        <v>99604910163</v>
      </c>
      <c r="Y16" s="15">
        <v>2.9650258265471091E-4</v>
      </c>
    </row>
    <row r="17" spans="1:25" ht="21" x14ac:dyDescent="0.25">
      <c r="A17" s="5" t="s">
        <v>48</v>
      </c>
      <c r="C17" s="4">
        <v>46184</v>
      </c>
      <c r="E17" s="4">
        <v>26340592963</v>
      </c>
      <c r="G17" s="4">
        <v>34895573811</v>
      </c>
      <c r="I17" s="4">
        <v>0</v>
      </c>
      <c r="K17" s="4">
        <v>0</v>
      </c>
      <c r="M17" s="4">
        <v>0</v>
      </c>
      <c r="O17" s="4">
        <v>0</v>
      </c>
      <c r="Q17" s="4">
        <v>46184</v>
      </c>
      <c r="S17" s="4">
        <v>775340</v>
      </c>
      <c r="U17" s="4">
        <v>26340592963</v>
      </c>
      <c r="W17" s="4">
        <v>35800111410</v>
      </c>
      <c r="Y17" s="15">
        <v>1.0656929939518634E-4</v>
      </c>
    </row>
    <row r="18" spans="1:25" ht="21" x14ac:dyDescent="0.25">
      <c r="A18" s="5" t="s">
        <v>49</v>
      </c>
      <c r="C18" s="4">
        <v>73594</v>
      </c>
      <c r="E18" s="4">
        <v>40178911377</v>
      </c>
      <c r="G18" s="4">
        <v>53041042745</v>
      </c>
      <c r="I18" s="4">
        <v>0</v>
      </c>
      <c r="K18" s="4">
        <v>0</v>
      </c>
      <c r="M18" s="4">
        <v>0</v>
      </c>
      <c r="O18" s="4">
        <v>0</v>
      </c>
      <c r="Q18" s="4">
        <v>73594</v>
      </c>
      <c r="S18" s="4">
        <v>738800</v>
      </c>
      <c r="U18" s="4">
        <v>40178911377</v>
      </c>
      <c r="W18" s="4">
        <v>54358809777</v>
      </c>
      <c r="Y18" s="15">
        <v>1.6181458788066646E-4</v>
      </c>
    </row>
    <row r="19" spans="1:25" ht="21" x14ac:dyDescent="0.25">
      <c r="A19" s="5" t="s">
        <v>50</v>
      </c>
      <c r="C19" s="4">
        <v>339795</v>
      </c>
      <c r="E19" s="4">
        <v>180862074280</v>
      </c>
      <c r="G19" s="4">
        <v>237839459225</v>
      </c>
      <c r="I19" s="4">
        <v>0</v>
      </c>
      <c r="K19" s="4">
        <v>0</v>
      </c>
      <c r="M19" s="4">
        <v>0</v>
      </c>
      <c r="O19" s="4">
        <v>0</v>
      </c>
      <c r="Q19" s="4">
        <v>339795</v>
      </c>
      <c r="S19" s="4">
        <v>716800</v>
      </c>
      <c r="U19" s="4">
        <v>180862074280</v>
      </c>
      <c r="W19" s="4">
        <v>243509340493</v>
      </c>
      <c r="Y19" s="15">
        <v>7.2487539257417319E-4</v>
      </c>
    </row>
    <row r="20" spans="1:25" ht="21" x14ac:dyDescent="0.25">
      <c r="A20" s="5" t="s">
        <v>51</v>
      </c>
      <c r="C20" s="4">
        <v>305135</v>
      </c>
      <c r="E20" s="4">
        <v>201537934978</v>
      </c>
      <c r="G20" s="4">
        <v>301709483164</v>
      </c>
      <c r="I20" s="4">
        <v>0</v>
      </c>
      <c r="K20" s="4">
        <v>0</v>
      </c>
      <c r="M20" s="4">
        <v>305135</v>
      </c>
      <c r="O20" s="4">
        <v>305135000000</v>
      </c>
      <c r="Q20" s="4">
        <v>0</v>
      </c>
      <c r="S20" s="4">
        <v>0</v>
      </c>
      <c r="U20" s="4">
        <v>0</v>
      </c>
      <c r="W20" s="4">
        <v>0</v>
      </c>
      <c r="Y20" s="15">
        <v>0</v>
      </c>
    </row>
    <row r="21" spans="1:25" ht="21" x14ac:dyDescent="0.25">
      <c r="A21" s="5" t="s">
        <v>52</v>
      </c>
      <c r="C21" s="4">
        <v>201535</v>
      </c>
      <c r="E21" s="4">
        <v>117862644132</v>
      </c>
      <c r="G21" s="4">
        <v>184362342464</v>
      </c>
      <c r="I21" s="4">
        <v>0</v>
      </c>
      <c r="K21" s="4">
        <v>0</v>
      </c>
      <c r="M21" s="4">
        <v>0</v>
      </c>
      <c r="O21" s="4">
        <v>0</v>
      </c>
      <c r="Q21" s="4">
        <v>201535</v>
      </c>
      <c r="S21" s="4">
        <v>941010</v>
      </c>
      <c r="U21" s="4">
        <v>117862644132</v>
      </c>
      <c r="W21" s="4">
        <v>189603068724</v>
      </c>
      <c r="Y21" s="15">
        <v>5.6440791386615534E-4</v>
      </c>
    </row>
    <row r="22" spans="1:25" ht="21" x14ac:dyDescent="0.25">
      <c r="A22" s="5" t="s">
        <v>53</v>
      </c>
      <c r="C22" s="4">
        <v>52417</v>
      </c>
      <c r="E22" s="4">
        <v>27446922399</v>
      </c>
      <c r="G22" s="4">
        <v>36028444107</v>
      </c>
      <c r="I22" s="4">
        <v>0</v>
      </c>
      <c r="K22" s="4">
        <v>0</v>
      </c>
      <c r="M22" s="4">
        <v>0</v>
      </c>
      <c r="O22" s="4">
        <v>0</v>
      </c>
      <c r="Q22" s="4">
        <v>52417</v>
      </c>
      <c r="S22" s="4">
        <v>706980</v>
      </c>
      <c r="U22" s="4">
        <v>27446922399</v>
      </c>
      <c r="W22" s="4">
        <v>37049293694</v>
      </c>
      <c r="Y22" s="15">
        <v>1.1028784873985606E-4</v>
      </c>
    </row>
    <row r="23" spans="1:25" ht="21" x14ac:dyDescent="0.25">
      <c r="A23" s="5" t="s">
        <v>54</v>
      </c>
      <c r="C23" s="4">
        <v>741800</v>
      </c>
      <c r="E23" s="4">
        <v>394707521010</v>
      </c>
      <c r="G23" s="4">
        <v>623636930411</v>
      </c>
      <c r="I23" s="4">
        <v>0</v>
      </c>
      <c r="K23" s="4">
        <v>0</v>
      </c>
      <c r="M23" s="4">
        <v>0</v>
      </c>
      <c r="O23" s="4">
        <v>0</v>
      </c>
      <c r="Q23" s="4">
        <v>741800</v>
      </c>
      <c r="S23" s="4">
        <v>860300</v>
      </c>
      <c r="U23" s="4">
        <v>394707521010</v>
      </c>
      <c r="W23" s="4">
        <v>638024558488</v>
      </c>
      <c r="Y23" s="15">
        <v>1.8992630893320799E-3</v>
      </c>
    </row>
    <row r="24" spans="1:25" ht="21" x14ac:dyDescent="0.25">
      <c r="A24" s="5" t="s">
        <v>55</v>
      </c>
      <c r="C24" s="4">
        <v>1010965</v>
      </c>
      <c r="E24" s="4">
        <v>472758218038</v>
      </c>
      <c r="G24" s="4">
        <v>726202086114</v>
      </c>
      <c r="I24" s="4">
        <v>0</v>
      </c>
      <c r="K24" s="4">
        <v>0</v>
      </c>
      <c r="M24" s="4">
        <v>0</v>
      </c>
      <c r="O24" s="4">
        <v>0</v>
      </c>
      <c r="Q24" s="4">
        <v>1010965</v>
      </c>
      <c r="S24" s="4">
        <v>736800</v>
      </c>
      <c r="U24" s="4">
        <v>472758218038</v>
      </c>
      <c r="W24" s="4">
        <v>744708620926</v>
      </c>
      <c r="Y24" s="15">
        <v>2.2168387990957714E-3</v>
      </c>
    </row>
    <row r="25" spans="1:25" ht="21" x14ac:dyDescent="0.25">
      <c r="A25" s="5" t="s">
        <v>56</v>
      </c>
      <c r="C25" s="4">
        <v>455699</v>
      </c>
      <c r="E25" s="4">
        <v>311923601240</v>
      </c>
      <c r="G25" s="4">
        <v>447826868215</v>
      </c>
      <c r="I25" s="4">
        <v>0</v>
      </c>
      <c r="K25" s="4">
        <v>0</v>
      </c>
      <c r="M25" s="4">
        <v>455699</v>
      </c>
      <c r="O25" s="4">
        <v>455699000000</v>
      </c>
      <c r="Q25" s="4">
        <v>0</v>
      </c>
      <c r="S25" s="4">
        <v>0</v>
      </c>
      <c r="U25" s="4">
        <v>0</v>
      </c>
      <c r="W25" s="4">
        <v>0</v>
      </c>
      <c r="Y25" s="15">
        <v>0</v>
      </c>
    </row>
    <row r="26" spans="1:25" ht="21" x14ac:dyDescent="0.25">
      <c r="A26" s="5" t="s">
        <v>57</v>
      </c>
      <c r="C26" s="4">
        <v>190500</v>
      </c>
      <c r="E26" s="4">
        <v>115113591793</v>
      </c>
      <c r="G26" s="4">
        <v>182885780305</v>
      </c>
      <c r="I26" s="4">
        <v>0</v>
      </c>
      <c r="K26" s="4">
        <v>0</v>
      </c>
      <c r="M26" s="4">
        <v>0</v>
      </c>
      <c r="O26" s="4">
        <v>0</v>
      </c>
      <c r="Q26" s="4">
        <v>190500</v>
      </c>
      <c r="S26" s="4">
        <v>987900</v>
      </c>
      <c r="U26" s="4">
        <v>115113591793</v>
      </c>
      <c r="W26" s="4">
        <v>188151900405</v>
      </c>
      <c r="Y26" s="15">
        <v>5.6008809515695657E-4</v>
      </c>
    </row>
    <row r="27" spans="1:25" ht="21" x14ac:dyDescent="0.25">
      <c r="A27" s="5" t="s">
        <v>58</v>
      </c>
      <c r="C27" s="4">
        <v>2373000</v>
      </c>
      <c r="E27" s="4">
        <v>2009021740000</v>
      </c>
      <c r="G27" s="4">
        <v>2310697371037</v>
      </c>
      <c r="I27" s="4">
        <v>0</v>
      </c>
      <c r="K27" s="4">
        <v>0</v>
      </c>
      <c r="M27" s="4">
        <v>0</v>
      </c>
      <c r="O27" s="4">
        <v>0</v>
      </c>
      <c r="Q27" s="4">
        <v>2373000</v>
      </c>
      <c r="S27" s="4">
        <v>980879</v>
      </c>
      <c r="U27" s="4">
        <v>2009021740000</v>
      </c>
      <c r="W27" s="4">
        <v>2327093422582</v>
      </c>
      <c r="Y27" s="15">
        <v>6.9272610029486505E-3</v>
      </c>
    </row>
    <row r="28" spans="1:25" ht="21" x14ac:dyDescent="0.25">
      <c r="A28" s="5" t="s">
        <v>59</v>
      </c>
      <c r="C28" s="4">
        <v>3000000</v>
      </c>
      <c r="E28" s="4">
        <v>3000000000000</v>
      </c>
      <c r="G28" s="4">
        <v>2999313750000</v>
      </c>
      <c r="I28" s="4">
        <v>0</v>
      </c>
      <c r="K28" s="4">
        <v>0</v>
      </c>
      <c r="M28" s="4">
        <v>0</v>
      </c>
      <c r="O28" s="4">
        <v>0</v>
      </c>
      <c r="Q28" s="4">
        <v>3000000</v>
      </c>
      <c r="S28" s="4">
        <v>1000000</v>
      </c>
      <c r="U28" s="4">
        <v>3000000000000</v>
      </c>
      <c r="W28" s="4">
        <v>2999313750000</v>
      </c>
      <c r="Y28" s="15">
        <v>8.92831760614482E-3</v>
      </c>
    </row>
    <row r="29" spans="1:25" ht="21" x14ac:dyDescent="0.25">
      <c r="A29" s="5" t="s">
        <v>60</v>
      </c>
      <c r="C29" s="4">
        <v>1000000</v>
      </c>
      <c r="E29" s="4">
        <v>1000011326250</v>
      </c>
      <c r="G29" s="4">
        <v>999771250000</v>
      </c>
      <c r="I29" s="4">
        <v>0</v>
      </c>
      <c r="K29" s="4">
        <v>0</v>
      </c>
      <c r="M29" s="4">
        <v>0</v>
      </c>
      <c r="O29" s="4">
        <v>0</v>
      </c>
      <c r="Q29" s="4">
        <v>1000000</v>
      </c>
      <c r="S29" s="4">
        <v>1000000</v>
      </c>
      <c r="U29" s="4">
        <v>1000011326250</v>
      </c>
      <c r="W29" s="4">
        <v>999771250000</v>
      </c>
      <c r="Y29" s="15">
        <v>2.97610586871494E-3</v>
      </c>
    </row>
    <row r="30" spans="1:25" ht="21" x14ac:dyDescent="0.25">
      <c r="A30" s="5" t="s">
        <v>61</v>
      </c>
      <c r="C30" s="4">
        <v>2390000</v>
      </c>
      <c r="E30" s="4">
        <v>2390000000000</v>
      </c>
      <c r="G30" s="4">
        <v>2389453287500</v>
      </c>
      <c r="I30" s="4">
        <v>0</v>
      </c>
      <c r="K30" s="4">
        <v>0</v>
      </c>
      <c r="M30" s="4">
        <v>0</v>
      </c>
      <c r="O30" s="4">
        <v>0</v>
      </c>
      <c r="Q30" s="4">
        <v>2390000</v>
      </c>
      <c r="S30" s="4">
        <v>1000000</v>
      </c>
      <c r="U30" s="4">
        <v>2390000000000</v>
      </c>
      <c r="W30" s="4">
        <v>2389453287500</v>
      </c>
      <c r="Y30" s="15">
        <v>7.1128930262287062E-3</v>
      </c>
    </row>
    <row r="31" spans="1:25" ht="21" x14ac:dyDescent="0.25">
      <c r="A31" s="5" t="s">
        <v>62</v>
      </c>
      <c r="C31" s="4">
        <v>1000000</v>
      </c>
      <c r="E31" s="4">
        <v>907041250000</v>
      </c>
      <c r="G31" s="4">
        <v>975876717125</v>
      </c>
      <c r="I31" s="4">
        <v>0</v>
      </c>
      <c r="K31" s="4">
        <v>0</v>
      </c>
      <c r="M31" s="4">
        <v>0</v>
      </c>
      <c r="O31" s="4">
        <v>0</v>
      </c>
      <c r="Q31" s="4">
        <v>1000000</v>
      </c>
      <c r="S31" s="4">
        <v>982125</v>
      </c>
      <c r="U31" s="4">
        <v>907041250000</v>
      </c>
      <c r="W31" s="4">
        <v>981900338906</v>
      </c>
      <c r="Y31" s="15">
        <v>2.9229079763109164E-3</v>
      </c>
    </row>
    <row r="32" spans="1:25" ht="21" x14ac:dyDescent="0.25">
      <c r="A32" s="5" t="s">
        <v>63</v>
      </c>
      <c r="C32" s="4">
        <v>2000000</v>
      </c>
      <c r="E32" s="4">
        <v>2000000000000</v>
      </c>
      <c r="G32" s="4">
        <v>1999542500000</v>
      </c>
      <c r="I32" s="4">
        <v>0</v>
      </c>
      <c r="K32" s="4">
        <v>0</v>
      </c>
      <c r="M32" s="4">
        <v>0</v>
      </c>
      <c r="O32" s="4">
        <v>0</v>
      </c>
      <c r="Q32" s="4">
        <v>2000000</v>
      </c>
      <c r="S32" s="4">
        <v>1000000</v>
      </c>
      <c r="U32" s="4">
        <v>2000000000000</v>
      </c>
      <c r="W32" s="4">
        <v>1999542500000</v>
      </c>
      <c r="Y32" s="15">
        <v>5.95221173742988E-3</v>
      </c>
    </row>
    <row r="33" spans="1:25" ht="21" x14ac:dyDescent="0.25">
      <c r="A33" s="5" t="s">
        <v>64</v>
      </c>
      <c r="C33" s="4">
        <v>3500000</v>
      </c>
      <c r="E33" s="4">
        <v>3500000000000</v>
      </c>
      <c r="G33" s="4">
        <v>3499199375000</v>
      </c>
      <c r="I33" s="4">
        <v>0</v>
      </c>
      <c r="K33" s="4">
        <v>0</v>
      </c>
      <c r="M33" s="4">
        <v>0</v>
      </c>
      <c r="O33" s="4">
        <v>0</v>
      </c>
      <c r="Q33" s="4">
        <v>3500000</v>
      </c>
      <c r="S33" s="4">
        <v>1000000</v>
      </c>
      <c r="U33" s="4">
        <v>3500000000000</v>
      </c>
      <c r="W33" s="4">
        <v>3499199375000</v>
      </c>
      <c r="Y33" s="15">
        <v>1.041637054050229E-2</v>
      </c>
    </row>
    <row r="34" spans="1:25" ht="21" x14ac:dyDescent="0.25">
      <c r="A34" s="5" t="s">
        <v>65</v>
      </c>
      <c r="C34" s="4">
        <v>1000000</v>
      </c>
      <c r="E34" s="4">
        <v>857386250000</v>
      </c>
      <c r="G34" s="4">
        <v>981123516645</v>
      </c>
      <c r="I34" s="4">
        <v>0</v>
      </c>
      <c r="K34" s="4">
        <v>0</v>
      </c>
      <c r="M34" s="4">
        <v>0</v>
      </c>
      <c r="O34" s="4">
        <v>0</v>
      </c>
      <c r="Q34" s="4">
        <v>1000000</v>
      </c>
      <c r="S34" s="4">
        <v>987058</v>
      </c>
      <c r="U34" s="4">
        <v>857386250000</v>
      </c>
      <c r="W34" s="4">
        <v>986832210482</v>
      </c>
      <c r="Y34" s="15">
        <v>2.9375891065605429E-3</v>
      </c>
    </row>
    <row r="35" spans="1:25" ht="21" x14ac:dyDescent="0.25">
      <c r="A35" s="5" t="s">
        <v>66</v>
      </c>
      <c r="C35" s="4">
        <v>2257027</v>
      </c>
      <c r="E35" s="4">
        <v>1771427045316</v>
      </c>
      <c r="G35" s="4">
        <v>1770848675552</v>
      </c>
      <c r="I35" s="4">
        <v>0</v>
      </c>
      <c r="K35" s="4">
        <v>0</v>
      </c>
      <c r="M35" s="4">
        <v>2257027</v>
      </c>
      <c r="O35" s="4">
        <v>2257027000000</v>
      </c>
      <c r="Q35" s="4">
        <v>0</v>
      </c>
      <c r="S35" s="4">
        <v>0</v>
      </c>
      <c r="U35" s="4">
        <v>0</v>
      </c>
      <c r="W35" s="4">
        <v>0</v>
      </c>
      <c r="Y35" s="15">
        <v>0</v>
      </c>
    </row>
    <row r="36" spans="1:25" ht="21" x14ac:dyDescent="0.25">
      <c r="A36" s="5" t="s">
        <v>67</v>
      </c>
      <c r="C36" s="4">
        <v>1000000</v>
      </c>
      <c r="E36" s="4">
        <v>1000000000000</v>
      </c>
      <c r="G36" s="4">
        <v>999771250000</v>
      </c>
      <c r="I36" s="4">
        <v>0</v>
      </c>
      <c r="K36" s="4">
        <v>0</v>
      </c>
      <c r="M36" s="4">
        <v>0</v>
      </c>
      <c r="O36" s="4">
        <v>0</v>
      </c>
      <c r="Q36" s="4">
        <v>1000000</v>
      </c>
      <c r="S36" s="4">
        <v>1000000</v>
      </c>
      <c r="U36" s="4">
        <v>1000000000000</v>
      </c>
      <c r="W36" s="4">
        <v>999771250000</v>
      </c>
      <c r="Y36" s="15">
        <v>2.97610586871494E-3</v>
      </c>
    </row>
    <row r="37" spans="1:25" ht="21" x14ac:dyDescent="0.25">
      <c r="A37" s="5" t="s">
        <v>68</v>
      </c>
      <c r="C37" s="4">
        <v>2495000</v>
      </c>
      <c r="E37" s="4">
        <v>2495000000000</v>
      </c>
      <c r="G37" s="4">
        <v>2494429268750</v>
      </c>
      <c r="I37" s="4">
        <v>0</v>
      </c>
      <c r="K37" s="4">
        <v>0</v>
      </c>
      <c r="M37" s="4">
        <v>0</v>
      </c>
      <c r="O37" s="4">
        <v>0</v>
      </c>
      <c r="Q37" s="4">
        <v>2495000</v>
      </c>
      <c r="S37" s="4">
        <v>1000000</v>
      </c>
      <c r="U37" s="4">
        <v>2495000000000</v>
      </c>
      <c r="W37" s="4">
        <v>2494429268750</v>
      </c>
      <c r="Y37" s="15">
        <v>7.4253841424437757E-3</v>
      </c>
    </row>
    <row r="38" spans="1:25" ht="21" x14ac:dyDescent="0.25">
      <c r="A38" s="5" t="s">
        <v>69</v>
      </c>
      <c r="C38" s="4">
        <v>2400000</v>
      </c>
      <c r="E38" s="4">
        <v>2400000000000</v>
      </c>
      <c r="G38" s="4">
        <v>2399451000000</v>
      </c>
      <c r="I38" s="4">
        <v>0</v>
      </c>
      <c r="K38" s="4">
        <v>0</v>
      </c>
      <c r="M38" s="4">
        <v>0</v>
      </c>
      <c r="O38" s="4">
        <v>0</v>
      </c>
      <c r="Q38" s="4">
        <v>2400000</v>
      </c>
      <c r="S38" s="4">
        <v>1000000</v>
      </c>
      <c r="U38" s="4">
        <v>2400000000000</v>
      </c>
      <c r="W38" s="4">
        <v>2399451000000</v>
      </c>
      <c r="Y38" s="15">
        <v>7.1426540849158556E-3</v>
      </c>
    </row>
    <row r="39" spans="1:25" ht="21" x14ac:dyDescent="0.25">
      <c r="A39" s="5" t="s">
        <v>70</v>
      </c>
      <c r="C39" s="4">
        <v>130571</v>
      </c>
      <c r="E39" s="4">
        <v>120516967512</v>
      </c>
      <c r="G39" s="4">
        <v>126505844414</v>
      </c>
      <c r="I39" s="4">
        <v>0</v>
      </c>
      <c r="K39" s="4">
        <v>0</v>
      </c>
      <c r="M39" s="4">
        <v>0</v>
      </c>
      <c r="O39" s="4">
        <v>0</v>
      </c>
      <c r="Q39" s="4">
        <v>130571</v>
      </c>
      <c r="S39" s="4">
        <v>974109</v>
      </c>
      <c r="U39" s="4">
        <v>120516967512</v>
      </c>
      <c r="W39" s="4">
        <v>127161291438</v>
      </c>
      <c r="Y39" s="15">
        <v>3.7853205492956778E-4</v>
      </c>
    </row>
    <row r="40" spans="1:25" ht="21" x14ac:dyDescent="0.25">
      <c r="A40" s="5" t="s">
        <v>71</v>
      </c>
      <c r="C40" s="4">
        <v>155000</v>
      </c>
      <c r="E40" s="4">
        <v>142300468612</v>
      </c>
      <c r="G40" s="4">
        <v>152060973093</v>
      </c>
      <c r="I40" s="4">
        <v>0</v>
      </c>
      <c r="K40" s="4">
        <v>0</v>
      </c>
      <c r="M40" s="4">
        <v>0</v>
      </c>
      <c r="O40" s="4">
        <v>0</v>
      </c>
      <c r="Q40" s="4">
        <v>155000</v>
      </c>
      <c r="S40" s="4">
        <v>978812</v>
      </c>
      <c r="U40" s="4">
        <v>142300468612</v>
      </c>
      <c r="W40" s="4">
        <v>151681154997</v>
      </c>
      <c r="Y40" s="15">
        <v>4.5152246132305982E-4</v>
      </c>
    </row>
    <row r="41" spans="1:25" ht="21" x14ac:dyDescent="0.25">
      <c r="A41" s="5" t="s">
        <v>72</v>
      </c>
      <c r="C41" s="4">
        <v>15325000</v>
      </c>
      <c r="E41" s="4">
        <v>14490261000000</v>
      </c>
      <c r="G41" s="4">
        <v>14504659574969</v>
      </c>
      <c r="I41" s="4">
        <v>0</v>
      </c>
      <c r="K41" s="4">
        <v>0</v>
      </c>
      <c r="M41" s="4">
        <v>0</v>
      </c>
      <c r="O41" s="4">
        <v>0</v>
      </c>
      <c r="Q41" s="4">
        <v>15325000</v>
      </c>
      <c r="S41" s="4">
        <v>970219</v>
      </c>
      <c r="U41" s="4">
        <v>14490261000000</v>
      </c>
      <c r="W41" s="4">
        <v>14865204981337</v>
      </c>
      <c r="Y41" s="15">
        <v>4.4250546097027298E-2</v>
      </c>
    </row>
    <row r="42" spans="1:25" ht="21" x14ac:dyDescent="0.25">
      <c r="A42" s="5" t="s">
        <v>73</v>
      </c>
      <c r="C42" s="4">
        <v>1000000</v>
      </c>
      <c r="E42" s="4">
        <v>904111250000</v>
      </c>
      <c r="G42" s="4">
        <v>954930509666</v>
      </c>
      <c r="I42" s="4">
        <v>0</v>
      </c>
      <c r="K42" s="4">
        <v>0</v>
      </c>
      <c r="M42" s="4">
        <v>0</v>
      </c>
      <c r="O42" s="4">
        <v>0</v>
      </c>
      <c r="Q42" s="4">
        <v>1000000</v>
      </c>
      <c r="S42" s="4">
        <v>992144</v>
      </c>
      <c r="U42" s="4">
        <v>904111250000</v>
      </c>
      <c r="W42" s="4">
        <v>991917047060</v>
      </c>
      <c r="Y42" s="15">
        <v>2.9527255810103156E-3</v>
      </c>
    </row>
    <row r="43" spans="1:25" ht="21" x14ac:dyDescent="0.25">
      <c r="A43" s="5" t="s">
        <v>74</v>
      </c>
      <c r="C43" s="4">
        <v>4100000</v>
      </c>
      <c r="E43" s="4">
        <v>3843770288967</v>
      </c>
      <c r="G43" s="4">
        <v>4018380285193</v>
      </c>
      <c r="I43" s="4">
        <v>0</v>
      </c>
      <c r="K43" s="4">
        <v>0</v>
      </c>
      <c r="M43" s="4">
        <v>0</v>
      </c>
      <c r="O43" s="4">
        <v>0</v>
      </c>
      <c r="Q43" s="4">
        <v>4100000</v>
      </c>
      <c r="S43" s="4">
        <v>1009960</v>
      </c>
      <c r="U43" s="4">
        <v>3843770288967</v>
      </c>
      <c r="W43" s="4">
        <v>4139888783765</v>
      </c>
      <c r="Y43" s="15">
        <v>1.2323566320986096E-2</v>
      </c>
    </row>
    <row r="44" spans="1:25" ht="21" x14ac:dyDescent="0.25">
      <c r="A44" s="5" t="s">
        <v>75</v>
      </c>
      <c r="C44" s="4">
        <v>3000000</v>
      </c>
      <c r="E44" s="4">
        <v>2792190000000</v>
      </c>
      <c r="G44" s="4">
        <v>2642713341007</v>
      </c>
      <c r="I44" s="4">
        <v>0</v>
      </c>
      <c r="K44" s="4">
        <v>0</v>
      </c>
      <c r="M44" s="4">
        <v>0</v>
      </c>
      <c r="O44" s="4">
        <v>0</v>
      </c>
      <c r="Q44" s="4">
        <v>3000000</v>
      </c>
      <c r="S44" s="4">
        <v>864664</v>
      </c>
      <c r="U44" s="4">
        <v>2792190000000</v>
      </c>
      <c r="W44" s="4">
        <v>2593398624330</v>
      </c>
      <c r="Y44" s="15">
        <v>7.7199948145996048E-3</v>
      </c>
    </row>
    <row r="45" spans="1:25" ht="21" x14ac:dyDescent="0.25">
      <c r="A45" s="5" t="s">
        <v>76</v>
      </c>
      <c r="C45" s="4">
        <v>2098065</v>
      </c>
      <c r="E45" s="4">
        <v>1991827167062</v>
      </c>
      <c r="G45" s="4">
        <v>1770984779845</v>
      </c>
      <c r="I45" s="4">
        <v>0</v>
      </c>
      <c r="K45" s="4">
        <v>0</v>
      </c>
      <c r="M45" s="4">
        <v>0</v>
      </c>
      <c r="O45" s="4">
        <v>0</v>
      </c>
      <c r="Q45" s="4">
        <v>2098065</v>
      </c>
      <c r="S45" s="4">
        <v>854272</v>
      </c>
      <c r="U45" s="4">
        <v>1991827167062</v>
      </c>
      <c r="W45" s="4">
        <v>1791908190895</v>
      </c>
      <c r="Y45" s="15">
        <v>5.3341286650531112E-3</v>
      </c>
    </row>
    <row r="46" spans="1:25" ht="21" x14ac:dyDescent="0.25">
      <c r="A46" s="5" t="s">
        <v>77</v>
      </c>
      <c r="C46" s="4">
        <v>7793740</v>
      </c>
      <c r="E46" s="4">
        <v>7408359985600</v>
      </c>
      <c r="G46" s="4">
        <v>6767712202361</v>
      </c>
      <c r="I46" s="4">
        <v>0</v>
      </c>
      <c r="K46" s="4">
        <v>0</v>
      </c>
      <c r="M46" s="4">
        <v>0</v>
      </c>
      <c r="O46" s="4">
        <v>0</v>
      </c>
      <c r="Q46" s="4">
        <v>7793740</v>
      </c>
      <c r="S46" s="4">
        <v>888832</v>
      </c>
      <c r="U46" s="4">
        <v>7408359985600</v>
      </c>
      <c r="W46" s="4">
        <v>6925740885969</v>
      </c>
      <c r="Y46" s="15">
        <v>2.0616454109808967E-2</v>
      </c>
    </row>
    <row r="47" spans="1:25" ht="21" x14ac:dyDescent="0.25">
      <c r="A47" s="5" t="s">
        <v>78</v>
      </c>
      <c r="C47" s="4">
        <v>6048600</v>
      </c>
      <c r="E47" s="4">
        <v>5827402698000</v>
      </c>
      <c r="G47" s="4">
        <v>5927239609716</v>
      </c>
      <c r="I47" s="4">
        <v>0</v>
      </c>
      <c r="K47" s="4">
        <v>0</v>
      </c>
      <c r="M47" s="4">
        <v>0</v>
      </c>
      <c r="O47" s="4">
        <v>0</v>
      </c>
      <c r="Q47" s="4">
        <v>6048600</v>
      </c>
      <c r="S47" s="4">
        <v>943279</v>
      </c>
      <c r="U47" s="4">
        <v>5827402698000</v>
      </c>
      <c r="W47" s="4">
        <v>5704212222304</v>
      </c>
      <c r="Y47" s="15">
        <v>1.6980223697365196E-2</v>
      </c>
    </row>
    <row r="48" spans="1:25" ht="21" x14ac:dyDescent="0.25">
      <c r="A48" s="5" t="s">
        <v>79</v>
      </c>
      <c r="C48" s="4">
        <v>1500000</v>
      </c>
      <c r="E48" s="4">
        <v>1350483750000</v>
      </c>
      <c r="G48" s="4">
        <v>1267839915262</v>
      </c>
      <c r="I48" s="4">
        <v>0</v>
      </c>
      <c r="K48" s="4">
        <v>0</v>
      </c>
      <c r="M48" s="4">
        <v>0</v>
      </c>
      <c r="O48" s="4">
        <v>0</v>
      </c>
      <c r="Q48" s="4">
        <v>1500000</v>
      </c>
      <c r="S48" s="4">
        <v>844615</v>
      </c>
      <c r="U48" s="4">
        <v>1350483750000</v>
      </c>
      <c r="W48" s="4">
        <v>1266632691478</v>
      </c>
      <c r="Y48" s="15">
        <v>3.7704954874566315E-3</v>
      </c>
    </row>
    <row r="49" spans="1:25" ht="21" x14ac:dyDescent="0.25">
      <c r="A49" s="5" t="s">
        <v>80</v>
      </c>
      <c r="C49" s="4">
        <v>15171600</v>
      </c>
      <c r="E49" s="4">
        <v>14608581924000</v>
      </c>
      <c r="G49" s="4">
        <v>13755749118433</v>
      </c>
      <c r="I49" s="4">
        <v>0</v>
      </c>
      <c r="K49" s="4">
        <v>0</v>
      </c>
      <c r="M49" s="4">
        <v>0</v>
      </c>
      <c r="O49" s="4">
        <v>0</v>
      </c>
      <c r="Q49" s="4">
        <v>15171600</v>
      </c>
      <c r="S49" s="4">
        <v>937502</v>
      </c>
      <c r="U49" s="4">
        <v>14608581924000</v>
      </c>
      <c r="W49" s="4">
        <v>14220151739227</v>
      </c>
      <c r="Y49" s="15">
        <v>4.2330360115006745E-2</v>
      </c>
    </row>
    <row r="50" spans="1:25" ht="21" x14ac:dyDescent="0.25">
      <c r="A50" s="5" t="s">
        <v>81</v>
      </c>
      <c r="C50" s="4">
        <v>267211</v>
      </c>
      <c r="E50" s="4">
        <v>246825472810</v>
      </c>
      <c r="G50" s="4">
        <v>211962054206</v>
      </c>
      <c r="I50" s="4">
        <v>0</v>
      </c>
      <c r="K50" s="4">
        <v>0</v>
      </c>
      <c r="M50" s="4">
        <v>0</v>
      </c>
      <c r="O50" s="4">
        <v>0</v>
      </c>
      <c r="Q50" s="4">
        <v>267211</v>
      </c>
      <c r="S50" s="4">
        <v>819464</v>
      </c>
      <c r="U50" s="4">
        <v>246825472810</v>
      </c>
      <c r="W50" s="4">
        <v>218919705563</v>
      </c>
      <c r="Y50" s="15">
        <v>6.5167729168386372E-4</v>
      </c>
    </row>
    <row r="51" spans="1:25" ht="21" x14ac:dyDescent="0.25">
      <c r="A51" s="5" t="s">
        <v>82</v>
      </c>
      <c r="C51" s="4">
        <v>8733899</v>
      </c>
      <c r="E51" s="4">
        <v>8295145940800</v>
      </c>
      <c r="G51" s="4">
        <v>7390934333611</v>
      </c>
      <c r="I51" s="4">
        <v>0</v>
      </c>
      <c r="K51" s="4">
        <v>0</v>
      </c>
      <c r="M51" s="4">
        <v>0</v>
      </c>
      <c r="O51" s="4">
        <v>0</v>
      </c>
      <c r="Q51" s="4">
        <v>8733899</v>
      </c>
      <c r="S51" s="4">
        <v>864774</v>
      </c>
      <c r="U51" s="4">
        <v>8295145940800</v>
      </c>
      <c r="W51" s="4">
        <v>7551121059668</v>
      </c>
      <c r="Y51" s="15">
        <v>2.2478077561297057E-2</v>
      </c>
    </row>
    <row r="52" spans="1:25" ht="21" x14ac:dyDescent="0.25">
      <c r="A52" s="5" t="s">
        <v>83</v>
      </c>
      <c r="C52" s="4">
        <v>28640673</v>
      </c>
      <c r="E52" s="4">
        <v>26438702345299</v>
      </c>
      <c r="G52" s="4">
        <v>23805778619575</v>
      </c>
      <c r="I52" s="4">
        <v>0</v>
      </c>
      <c r="K52" s="4">
        <v>0</v>
      </c>
      <c r="M52" s="4">
        <v>28640673</v>
      </c>
      <c r="O52" s="4">
        <v>22930175964194</v>
      </c>
      <c r="Q52" s="4">
        <v>0</v>
      </c>
      <c r="S52" s="4">
        <v>0</v>
      </c>
      <c r="U52" s="4">
        <v>0</v>
      </c>
      <c r="W52" s="4">
        <v>0</v>
      </c>
      <c r="Y52" s="15">
        <v>0</v>
      </c>
    </row>
    <row r="53" spans="1:25" ht="21" x14ac:dyDescent="0.25">
      <c r="A53" s="5" t="s">
        <v>84</v>
      </c>
      <c r="C53" s="4">
        <v>9625496</v>
      </c>
      <c r="E53" s="4">
        <v>8886257907200</v>
      </c>
      <c r="G53" s="4">
        <v>7543786907778</v>
      </c>
      <c r="I53" s="4">
        <v>0</v>
      </c>
      <c r="K53" s="4">
        <v>0</v>
      </c>
      <c r="M53" s="4">
        <v>9625496</v>
      </c>
      <c r="O53" s="4">
        <v>7697556580304</v>
      </c>
      <c r="Q53" s="4">
        <v>0</v>
      </c>
      <c r="S53" s="4">
        <v>0</v>
      </c>
      <c r="U53" s="4">
        <v>0</v>
      </c>
      <c r="W53" s="4">
        <v>0</v>
      </c>
      <c r="Y53" s="15">
        <v>0</v>
      </c>
    </row>
    <row r="54" spans="1:25" ht="21" x14ac:dyDescent="0.25">
      <c r="A54" s="5" t="s">
        <v>85</v>
      </c>
      <c r="C54" s="4">
        <v>4920074</v>
      </c>
      <c r="E54" s="4">
        <v>4732127173200</v>
      </c>
      <c r="G54" s="4">
        <v>4143427107348</v>
      </c>
      <c r="I54" s="4">
        <v>0</v>
      </c>
      <c r="K54" s="4">
        <v>0</v>
      </c>
      <c r="M54" s="4">
        <v>0</v>
      </c>
      <c r="O54" s="4">
        <v>0</v>
      </c>
      <c r="Q54" s="4">
        <v>4920074</v>
      </c>
      <c r="S54" s="4">
        <v>840647</v>
      </c>
      <c r="U54" s="4">
        <v>4732127173200</v>
      </c>
      <c r="W54" s="4">
        <v>4135099327481</v>
      </c>
      <c r="Y54" s="15">
        <v>1.2309309130699053E-2</v>
      </c>
    </row>
    <row r="55" spans="1:25" ht="21" x14ac:dyDescent="0.25">
      <c r="A55" s="5" t="s">
        <v>86</v>
      </c>
      <c r="C55" s="4">
        <v>1995000</v>
      </c>
      <c r="E55" s="4">
        <v>1995000000000</v>
      </c>
      <c r="G55" s="4">
        <v>1994543643750</v>
      </c>
      <c r="I55" s="4">
        <v>0</v>
      </c>
      <c r="K55" s="4">
        <v>0</v>
      </c>
      <c r="M55" s="4">
        <v>0</v>
      </c>
      <c r="O55" s="4">
        <v>0</v>
      </c>
      <c r="Q55" s="4">
        <v>1995000</v>
      </c>
      <c r="S55" s="4">
        <v>1000000</v>
      </c>
      <c r="U55" s="4">
        <v>1995000000000</v>
      </c>
      <c r="W55" s="4">
        <v>1994543643750</v>
      </c>
      <c r="Y55" s="15">
        <v>5.9373312080863057E-3</v>
      </c>
    </row>
    <row r="56" spans="1:25" ht="21" x14ac:dyDescent="0.25">
      <c r="A56" s="5" t="s">
        <v>87</v>
      </c>
      <c r="C56" s="4">
        <v>450000</v>
      </c>
      <c r="E56" s="4">
        <v>450000000000</v>
      </c>
      <c r="G56" s="4">
        <v>449897062500</v>
      </c>
      <c r="I56" s="4">
        <v>0</v>
      </c>
      <c r="K56" s="4">
        <v>0</v>
      </c>
      <c r="M56" s="4">
        <v>0</v>
      </c>
      <c r="O56" s="4">
        <v>0</v>
      </c>
      <c r="Q56" s="4">
        <v>450000</v>
      </c>
      <c r="S56" s="4">
        <v>1000000</v>
      </c>
      <c r="U56" s="4">
        <v>450000000000</v>
      </c>
      <c r="W56" s="4">
        <v>449897062500</v>
      </c>
      <c r="Y56" s="15">
        <v>1.339247640921723E-3</v>
      </c>
    </row>
    <row r="57" spans="1:25" ht="21" x14ac:dyDescent="0.25">
      <c r="A57" s="5" t="s">
        <v>88</v>
      </c>
      <c r="C57" s="4">
        <v>995000</v>
      </c>
      <c r="E57" s="4">
        <v>995075</v>
      </c>
      <c r="G57" s="4">
        <v>994772393750</v>
      </c>
      <c r="I57" s="4">
        <v>0</v>
      </c>
      <c r="K57" s="4">
        <v>0</v>
      </c>
      <c r="M57" s="4">
        <v>0</v>
      </c>
      <c r="O57" s="4">
        <v>0</v>
      </c>
      <c r="Q57" s="4">
        <v>995000</v>
      </c>
      <c r="S57" s="4">
        <v>1000000</v>
      </c>
      <c r="U57" s="4">
        <v>995075</v>
      </c>
      <c r="W57" s="4">
        <v>994772393750</v>
      </c>
      <c r="Y57" s="15">
        <v>2.9612253393713653E-3</v>
      </c>
    </row>
    <row r="58" spans="1:25" ht="21" x14ac:dyDescent="0.25">
      <c r="A58" s="5" t="s">
        <v>89</v>
      </c>
      <c r="C58" s="4">
        <v>0</v>
      </c>
      <c r="E58" s="4">
        <v>0</v>
      </c>
      <c r="G58" s="4">
        <v>0</v>
      </c>
      <c r="I58" s="4">
        <v>323947</v>
      </c>
      <c r="K58" s="4">
        <v>252703815162</v>
      </c>
      <c r="M58" s="4">
        <v>0</v>
      </c>
      <c r="O58" s="4">
        <v>0</v>
      </c>
      <c r="Q58" s="4">
        <v>323947</v>
      </c>
      <c r="S58" s="4">
        <v>779980</v>
      </c>
      <c r="U58" s="4">
        <v>252703815162</v>
      </c>
      <c r="W58" s="4">
        <v>252614382298</v>
      </c>
      <c r="Y58" s="15">
        <v>7.5197916091193585E-4</v>
      </c>
    </row>
    <row r="59" spans="1:25" ht="21" x14ac:dyDescent="0.25">
      <c r="A59" s="5" t="s">
        <v>90</v>
      </c>
      <c r="C59" s="4">
        <v>0</v>
      </c>
      <c r="E59" s="4">
        <v>0</v>
      </c>
      <c r="G59" s="4">
        <v>0</v>
      </c>
      <c r="I59" s="4">
        <v>44730080</v>
      </c>
      <c r="K59" s="4">
        <v>43500002800000</v>
      </c>
      <c r="M59" s="4">
        <v>0</v>
      </c>
      <c r="O59" s="4">
        <v>0</v>
      </c>
      <c r="Q59" s="4">
        <v>44730080</v>
      </c>
      <c r="S59" s="4">
        <v>929508</v>
      </c>
      <c r="U59" s="4">
        <v>43500002800000</v>
      </c>
      <c r="W59" s="4">
        <v>41567456469392</v>
      </c>
      <c r="Y59" s="15">
        <v>0.12373745608919073</v>
      </c>
    </row>
    <row r="60" spans="1:25" ht="21" x14ac:dyDescent="0.25">
      <c r="A60" s="5" t="s">
        <v>91</v>
      </c>
      <c r="C60" s="4">
        <v>0</v>
      </c>
      <c r="E60" s="4">
        <v>0</v>
      </c>
      <c r="G60" s="4">
        <v>0</v>
      </c>
      <c r="I60" s="4">
        <v>1919665</v>
      </c>
      <c r="K60" s="4">
        <v>1823873716500</v>
      </c>
      <c r="M60" s="4">
        <v>0</v>
      </c>
      <c r="O60" s="4">
        <v>0</v>
      </c>
      <c r="Q60" s="4">
        <v>1919665</v>
      </c>
      <c r="S60" s="4">
        <v>885750</v>
      </c>
      <c r="U60" s="4">
        <v>1823873716500</v>
      </c>
      <c r="W60" s="4">
        <v>1699954320226</v>
      </c>
      <c r="Y60" s="15">
        <v>5.0604015958369631E-3</v>
      </c>
    </row>
    <row r="61" spans="1:25" ht="21" x14ac:dyDescent="0.25">
      <c r="A61" s="5" t="s">
        <v>92</v>
      </c>
      <c r="C61" s="4">
        <v>15000000</v>
      </c>
      <c r="E61" s="4">
        <v>15000000000000</v>
      </c>
      <c r="G61" s="4">
        <v>15000000000000</v>
      </c>
      <c r="I61" s="4">
        <v>0</v>
      </c>
      <c r="K61" s="4">
        <v>0</v>
      </c>
      <c r="M61" s="4">
        <v>0</v>
      </c>
      <c r="O61" s="4">
        <v>0</v>
      </c>
      <c r="Q61" s="4">
        <v>15000000</v>
      </c>
      <c r="S61" s="4">
        <v>1000000</v>
      </c>
      <c r="U61" s="4">
        <v>15000000000000</v>
      </c>
      <c r="W61" s="4">
        <v>15000000000000</v>
      </c>
      <c r="Y61" s="15">
        <v>4.4651802130461445E-2</v>
      </c>
    </row>
    <row r="62" spans="1:25" ht="21.75" thickBot="1" x14ac:dyDescent="0.3">
      <c r="A62" s="5" t="s">
        <v>93</v>
      </c>
      <c r="C62" s="4">
        <v>5000000</v>
      </c>
      <c r="E62" s="4">
        <v>5000000000000</v>
      </c>
      <c r="G62" s="4">
        <v>5000000000000</v>
      </c>
      <c r="I62" s="4">
        <v>0</v>
      </c>
      <c r="K62" s="4">
        <v>0</v>
      </c>
      <c r="M62" s="4">
        <v>0</v>
      </c>
      <c r="O62" s="4">
        <v>0</v>
      </c>
      <c r="Q62" s="4">
        <v>5000000</v>
      </c>
      <c r="S62" s="4">
        <v>1000000</v>
      </c>
      <c r="U62" s="4">
        <v>5000000000000</v>
      </c>
      <c r="W62" s="4">
        <v>5000000000000</v>
      </c>
      <c r="Y62" s="15">
        <v>1.4883934043487148E-2</v>
      </c>
    </row>
    <row r="63" spans="1:25" s="5" customFormat="1" ht="21.75" thickBot="1" x14ac:dyDescent="0.3">
      <c r="A63" s="5" t="s">
        <v>24</v>
      </c>
      <c r="C63" s="5" t="s">
        <v>24</v>
      </c>
      <c r="E63" s="6">
        <f>SUM(E9:E62)</f>
        <v>166283475930866</v>
      </c>
      <c r="G63" s="6">
        <f>SUM(G9:G62)</f>
        <v>164676427105880</v>
      </c>
      <c r="I63" s="5" t="s">
        <v>24</v>
      </c>
      <c r="K63" s="6">
        <f>SUM(K9:K62)</f>
        <v>45576580331662</v>
      </c>
      <c r="M63" s="5" t="s">
        <v>24</v>
      </c>
      <c r="O63" s="6">
        <f>SUM(O9:O62)</f>
        <v>33645593544498</v>
      </c>
      <c r="Q63" s="5" t="s">
        <v>24</v>
      </c>
      <c r="S63" s="5" t="s">
        <v>24</v>
      </c>
      <c r="U63" s="6">
        <f>SUM(U9:U62)</f>
        <v>174250207428495</v>
      </c>
      <c r="W63" s="6">
        <f>SUM(W9:W62)</f>
        <v>175778277457847</v>
      </c>
      <c r="Y63" s="8">
        <f>SUM(Y9:Y62)</f>
        <v>0.52325445759207589</v>
      </c>
    </row>
  </sheetData>
  <mergeCells count="22"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  <mergeCell ref="K8"/>
    <mergeCell ref="I7:K7"/>
    <mergeCell ref="A6:B6"/>
    <mergeCell ref="C7:C8"/>
    <mergeCell ref="E7:E8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4"/>
  <sheetViews>
    <sheetView rightToLeft="1" topLeftCell="A50" workbookViewId="0">
      <selection activeCell="K74" sqref="K74"/>
    </sheetView>
  </sheetViews>
  <sheetFormatPr defaultRowHeight="18.75" x14ac:dyDescent="0.25"/>
  <cols>
    <col min="1" max="1" width="26.5703125" style="4" bestFit="1" customWidth="1"/>
    <col min="2" max="2" width="1" style="4" customWidth="1"/>
    <col min="3" max="3" width="24" style="4" customWidth="1"/>
    <col min="4" max="4" width="1" style="4" customWidth="1"/>
    <col min="5" max="5" width="24" style="4" customWidth="1"/>
    <col min="6" max="6" width="1" style="4" customWidth="1"/>
    <col min="7" max="7" width="24" style="4" customWidth="1"/>
    <col min="8" max="8" width="1" style="4" customWidth="1"/>
    <col min="9" max="9" width="24" style="4" customWidth="1"/>
    <col min="10" max="10" width="1" style="4" customWidth="1"/>
    <col min="11" max="11" width="25" style="4" customWidth="1"/>
    <col min="12" max="12" width="1" style="4" customWidth="1"/>
    <col min="13" max="13" width="9.140625" style="4" customWidth="1"/>
    <col min="14" max="16384" width="9.140625" style="4"/>
  </cols>
  <sheetData>
    <row r="2" spans="1:11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7" thickBot="1" x14ac:dyDescent="0.3">
      <c r="A6" s="2" t="s">
        <v>123</v>
      </c>
      <c r="C6" s="2" t="s">
        <v>4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7" thickBot="1" x14ac:dyDescent="0.3">
      <c r="A7" s="2" t="s">
        <v>123</v>
      </c>
      <c r="C7" s="2" t="s">
        <v>124</v>
      </c>
      <c r="E7" s="2" t="s">
        <v>125</v>
      </c>
      <c r="G7" s="2" t="s">
        <v>126</v>
      </c>
      <c r="I7" s="2" t="s">
        <v>124</v>
      </c>
      <c r="K7" s="2" t="s">
        <v>122</v>
      </c>
    </row>
    <row r="8" spans="1:11" ht="21" x14ac:dyDescent="0.25">
      <c r="A8" s="5" t="s">
        <v>127</v>
      </c>
      <c r="C8" s="4">
        <v>7435691280</v>
      </c>
      <c r="E8" s="4">
        <v>39498581238813</v>
      </c>
      <c r="G8" s="4">
        <v>39506006700000</v>
      </c>
      <c r="I8" s="4">
        <v>10230093</v>
      </c>
      <c r="K8" s="15">
        <v>3.0452805894147913E-8</v>
      </c>
    </row>
    <row r="9" spans="1:11" ht="21" x14ac:dyDescent="0.25">
      <c r="A9" s="5" t="s">
        <v>128</v>
      </c>
      <c r="C9" s="4">
        <v>111342490018</v>
      </c>
      <c r="E9" s="4">
        <v>89031218092903</v>
      </c>
      <c r="G9" s="4">
        <v>86708166465905</v>
      </c>
      <c r="I9" s="4">
        <v>2434394117016</v>
      </c>
      <c r="K9" s="15">
        <v>7.2466722947038551E-3</v>
      </c>
    </row>
    <row r="10" spans="1:11" ht="21" x14ac:dyDescent="0.25">
      <c r="A10" s="5" t="s">
        <v>129</v>
      </c>
      <c r="C10" s="4">
        <v>38787564333</v>
      </c>
      <c r="E10" s="4">
        <v>563680240494</v>
      </c>
      <c r="G10" s="4">
        <v>602457618151</v>
      </c>
      <c r="I10" s="4">
        <v>10186676</v>
      </c>
      <c r="K10" s="15">
        <v>3.0323562741274697E-8</v>
      </c>
    </row>
    <row r="11" spans="1:11" ht="21" x14ac:dyDescent="0.25">
      <c r="A11" s="5" t="s">
        <v>127</v>
      </c>
      <c r="C11" s="4">
        <v>10231922</v>
      </c>
      <c r="E11" s="4">
        <v>0</v>
      </c>
      <c r="G11" s="4">
        <v>0</v>
      </c>
      <c r="I11" s="4">
        <v>10231922</v>
      </c>
      <c r="K11" s="15">
        <v>3.0458250437221018E-8</v>
      </c>
    </row>
    <row r="12" spans="1:11" ht="21" x14ac:dyDescent="0.25">
      <c r="A12" s="5" t="s">
        <v>130</v>
      </c>
      <c r="C12" s="4">
        <v>10150357</v>
      </c>
      <c r="E12" s="4">
        <v>14519327024816</v>
      </c>
      <c r="G12" s="4">
        <v>14519327049164</v>
      </c>
      <c r="I12" s="4">
        <v>10126009</v>
      </c>
      <c r="K12" s="15">
        <v>3.0142970015951448E-8</v>
      </c>
    </row>
    <row r="13" spans="1:11" ht="21" x14ac:dyDescent="0.25">
      <c r="A13" s="5" t="s">
        <v>131</v>
      </c>
      <c r="C13" s="4">
        <v>697682902304</v>
      </c>
      <c r="E13" s="4">
        <v>36096242465987</v>
      </c>
      <c r="G13" s="4">
        <v>36448567300350</v>
      </c>
      <c r="I13" s="4">
        <v>345358067941</v>
      </c>
      <c r="K13" s="15">
        <v>1.0280573409239995E-3</v>
      </c>
    </row>
    <row r="14" spans="1:11" ht="21" x14ac:dyDescent="0.25">
      <c r="A14" s="5" t="s">
        <v>132</v>
      </c>
      <c r="C14" s="4">
        <v>6627876</v>
      </c>
      <c r="E14" s="4">
        <v>8081592356000</v>
      </c>
      <c r="G14" s="4">
        <v>8080648500000</v>
      </c>
      <c r="I14" s="4">
        <v>950483876</v>
      </c>
      <c r="K14" s="15">
        <v>2.8293878639564032E-6</v>
      </c>
    </row>
    <row r="15" spans="1:11" ht="21" x14ac:dyDescent="0.25">
      <c r="A15" s="5" t="s">
        <v>133</v>
      </c>
      <c r="C15" s="4">
        <v>619633931</v>
      </c>
      <c r="E15" s="4">
        <v>14129656863984</v>
      </c>
      <c r="G15" s="4">
        <v>14129123135655</v>
      </c>
      <c r="I15" s="4">
        <v>1153362260</v>
      </c>
      <c r="K15" s="15">
        <v>3.4333135612174551E-6</v>
      </c>
    </row>
    <row r="16" spans="1:11" ht="21" x14ac:dyDescent="0.25">
      <c r="A16" s="5" t="s">
        <v>134</v>
      </c>
      <c r="C16" s="4">
        <v>12050795</v>
      </c>
      <c r="E16" s="4">
        <v>4592997504423</v>
      </c>
      <c r="G16" s="4">
        <v>4592999198150</v>
      </c>
      <c r="I16" s="4">
        <v>10357068</v>
      </c>
      <c r="K16" s="15">
        <v>3.0830783399182269E-8</v>
      </c>
    </row>
    <row r="17" spans="1:11" ht="21" x14ac:dyDescent="0.25">
      <c r="A17" s="5" t="s">
        <v>135</v>
      </c>
      <c r="C17" s="4">
        <v>17493962</v>
      </c>
      <c r="E17" s="4">
        <v>10000000069262</v>
      </c>
      <c r="G17" s="4">
        <v>10000000640000</v>
      </c>
      <c r="I17" s="4">
        <v>16923224</v>
      </c>
      <c r="K17" s="15">
        <v>5.0376829963831747E-8</v>
      </c>
    </row>
    <row r="18" spans="1:11" ht="21" x14ac:dyDescent="0.25">
      <c r="A18" s="5" t="s">
        <v>136</v>
      </c>
      <c r="C18" s="4">
        <v>1000000000000</v>
      </c>
      <c r="E18" s="4">
        <v>0</v>
      </c>
      <c r="G18" s="4">
        <v>0</v>
      </c>
      <c r="I18" s="4">
        <v>1000000000000</v>
      </c>
      <c r="K18" s="15">
        <v>2.9767868086974297E-3</v>
      </c>
    </row>
    <row r="19" spans="1:11" ht="21" x14ac:dyDescent="0.25">
      <c r="A19" s="5" t="s">
        <v>136</v>
      </c>
      <c r="C19" s="4">
        <v>800000000000</v>
      </c>
      <c r="E19" s="4">
        <v>0</v>
      </c>
      <c r="G19" s="4">
        <v>0</v>
      </c>
      <c r="I19" s="4">
        <v>800000000000</v>
      </c>
      <c r="K19" s="15">
        <v>2.3814294469579438E-3</v>
      </c>
    </row>
    <row r="20" spans="1:11" ht="21" x14ac:dyDescent="0.25">
      <c r="A20" s="5" t="s">
        <v>137</v>
      </c>
      <c r="C20" s="4">
        <v>1500000000000</v>
      </c>
      <c r="E20" s="4">
        <v>0</v>
      </c>
      <c r="G20" s="4">
        <v>0</v>
      </c>
      <c r="I20" s="4">
        <v>1500000000000</v>
      </c>
      <c r="K20" s="15">
        <v>4.4651802130461441E-3</v>
      </c>
    </row>
    <row r="21" spans="1:11" ht="21" x14ac:dyDescent="0.25">
      <c r="A21" s="5" t="s">
        <v>136</v>
      </c>
      <c r="C21" s="4">
        <v>2600000000000</v>
      </c>
      <c r="E21" s="4">
        <v>0</v>
      </c>
      <c r="G21" s="4">
        <v>2600000000000</v>
      </c>
      <c r="I21" s="4">
        <v>0</v>
      </c>
      <c r="K21" s="15">
        <v>0</v>
      </c>
    </row>
    <row r="22" spans="1:11" ht="21" x14ac:dyDescent="0.25">
      <c r="A22" s="5" t="s">
        <v>134</v>
      </c>
      <c r="C22" s="4">
        <v>4300000000000</v>
      </c>
      <c r="E22" s="4">
        <v>0</v>
      </c>
      <c r="G22" s="4">
        <v>4300000000000</v>
      </c>
      <c r="I22" s="4">
        <v>0</v>
      </c>
      <c r="K22" s="15">
        <v>0</v>
      </c>
    </row>
    <row r="23" spans="1:11" ht="21" x14ac:dyDescent="0.25">
      <c r="A23" s="5" t="s">
        <v>131</v>
      </c>
      <c r="C23" s="4">
        <v>800000000000</v>
      </c>
      <c r="E23" s="4">
        <v>0</v>
      </c>
      <c r="G23" s="4">
        <v>800000000000</v>
      </c>
      <c r="I23" s="4">
        <v>0</v>
      </c>
      <c r="K23" s="15">
        <v>0</v>
      </c>
    </row>
    <row r="24" spans="1:11" ht="21" x14ac:dyDescent="0.25">
      <c r="A24" s="5" t="s">
        <v>136</v>
      </c>
      <c r="C24" s="4">
        <v>1900000000000</v>
      </c>
      <c r="E24" s="4">
        <v>0</v>
      </c>
      <c r="G24" s="4">
        <v>0</v>
      </c>
      <c r="I24" s="4">
        <v>1900000000000</v>
      </c>
      <c r="K24" s="15">
        <v>5.655894936525116E-3</v>
      </c>
    </row>
    <row r="25" spans="1:11" ht="21" x14ac:dyDescent="0.25">
      <c r="A25" s="5" t="s">
        <v>136</v>
      </c>
      <c r="C25" s="4">
        <v>4850000000000</v>
      </c>
      <c r="E25" s="4">
        <v>0</v>
      </c>
      <c r="G25" s="4">
        <v>4850000000000</v>
      </c>
      <c r="I25" s="4">
        <v>0</v>
      </c>
      <c r="K25" s="15">
        <v>0</v>
      </c>
    </row>
    <row r="26" spans="1:11" ht="21" x14ac:dyDescent="0.25">
      <c r="A26" s="5" t="s">
        <v>131</v>
      </c>
      <c r="C26" s="4">
        <v>3000000000000</v>
      </c>
      <c r="E26" s="4">
        <v>0</v>
      </c>
      <c r="G26" s="4">
        <v>3000000000000</v>
      </c>
      <c r="I26" s="4">
        <v>0</v>
      </c>
      <c r="K26" s="15">
        <v>0</v>
      </c>
    </row>
    <row r="27" spans="1:11" ht="21" x14ac:dyDescent="0.25">
      <c r="A27" s="5" t="s">
        <v>138</v>
      </c>
      <c r="C27" s="4">
        <v>3000000000000</v>
      </c>
      <c r="E27" s="4">
        <v>0</v>
      </c>
      <c r="G27" s="4">
        <v>0</v>
      </c>
      <c r="I27" s="4">
        <v>3000000000000</v>
      </c>
      <c r="K27" s="15">
        <v>8.9303604260922882E-3</v>
      </c>
    </row>
    <row r="28" spans="1:11" ht="21" x14ac:dyDescent="0.25">
      <c r="A28" s="5" t="s">
        <v>131</v>
      </c>
      <c r="C28" s="4">
        <v>16900000000000</v>
      </c>
      <c r="E28" s="4">
        <v>0</v>
      </c>
      <c r="G28" s="4">
        <v>16900000000000</v>
      </c>
      <c r="I28" s="4">
        <v>0</v>
      </c>
      <c r="K28" s="15">
        <v>0</v>
      </c>
    </row>
    <row r="29" spans="1:11" ht="21" x14ac:dyDescent="0.25">
      <c r="A29" s="5" t="s">
        <v>136</v>
      </c>
      <c r="C29" s="4">
        <v>3000000000000</v>
      </c>
      <c r="E29" s="4">
        <v>0</v>
      </c>
      <c r="G29" s="4">
        <v>0</v>
      </c>
      <c r="I29" s="4">
        <v>3000000000000</v>
      </c>
      <c r="K29" s="15">
        <v>8.9303604260922882E-3</v>
      </c>
    </row>
    <row r="30" spans="1:11" ht="21" x14ac:dyDescent="0.25">
      <c r="A30" s="5" t="s">
        <v>139</v>
      </c>
      <c r="C30" s="4">
        <v>10970163</v>
      </c>
      <c r="E30" s="4">
        <v>2213786886142</v>
      </c>
      <c r="G30" s="4">
        <v>857787350000</v>
      </c>
      <c r="I30" s="4">
        <v>1356010506305</v>
      </c>
      <c r="K30" s="15">
        <v>4.0365541876238465E-3</v>
      </c>
    </row>
    <row r="31" spans="1:11" ht="21" x14ac:dyDescent="0.25">
      <c r="A31" s="5" t="s">
        <v>140</v>
      </c>
      <c r="C31" s="4">
        <v>8550000000000</v>
      </c>
      <c r="E31" s="4">
        <v>0</v>
      </c>
      <c r="G31" s="4">
        <v>4550000000000</v>
      </c>
      <c r="I31" s="4">
        <v>4000000000000</v>
      </c>
      <c r="K31" s="15">
        <v>1.1907147234789719E-2</v>
      </c>
    </row>
    <row r="32" spans="1:11" ht="21" x14ac:dyDescent="0.25">
      <c r="A32" s="5" t="s">
        <v>133</v>
      </c>
      <c r="C32" s="4">
        <v>7900000000000</v>
      </c>
      <c r="E32" s="4">
        <v>0</v>
      </c>
      <c r="G32" s="4">
        <v>4650000000000</v>
      </c>
      <c r="I32" s="4">
        <v>3250000000000</v>
      </c>
      <c r="K32" s="15">
        <v>9.6745571282666459E-3</v>
      </c>
    </row>
    <row r="33" spans="1:11" ht="21" x14ac:dyDescent="0.25">
      <c r="A33" s="5" t="s">
        <v>141</v>
      </c>
      <c r="C33" s="4">
        <v>4450000000000</v>
      </c>
      <c r="E33" s="4">
        <v>0</v>
      </c>
      <c r="G33" s="4">
        <v>4450000000000</v>
      </c>
      <c r="I33" s="4">
        <v>0</v>
      </c>
      <c r="K33" s="15">
        <v>0</v>
      </c>
    </row>
    <row r="34" spans="1:11" ht="21" x14ac:dyDescent="0.25">
      <c r="A34" s="5" t="s">
        <v>142</v>
      </c>
      <c r="C34" s="4">
        <v>4150000000000</v>
      </c>
      <c r="E34" s="4">
        <v>0</v>
      </c>
      <c r="G34" s="4">
        <v>0</v>
      </c>
      <c r="I34" s="4">
        <v>4150000000000</v>
      </c>
      <c r="K34" s="15">
        <v>1.2353665256094333E-2</v>
      </c>
    </row>
    <row r="35" spans="1:11" ht="21" x14ac:dyDescent="0.25">
      <c r="A35" s="5" t="s">
        <v>131</v>
      </c>
      <c r="C35" s="4">
        <v>2700000000000</v>
      </c>
      <c r="E35" s="4">
        <v>0</v>
      </c>
      <c r="G35" s="4">
        <v>1350000000000</v>
      </c>
      <c r="I35" s="4">
        <v>1350000000000</v>
      </c>
      <c r="K35" s="15">
        <v>4.0186621917415299E-3</v>
      </c>
    </row>
    <row r="36" spans="1:11" ht="21" x14ac:dyDescent="0.25">
      <c r="A36" s="5" t="s">
        <v>138</v>
      </c>
      <c r="C36" s="4">
        <v>1600000000000</v>
      </c>
      <c r="E36" s="4">
        <v>0</v>
      </c>
      <c r="G36" s="4">
        <v>1600000000000</v>
      </c>
      <c r="I36" s="4">
        <v>0</v>
      </c>
      <c r="K36" s="15">
        <v>0</v>
      </c>
    </row>
    <row r="37" spans="1:11" ht="21" x14ac:dyDescent="0.25">
      <c r="A37" s="5" t="s">
        <v>134</v>
      </c>
      <c r="C37" s="4">
        <v>860000000000</v>
      </c>
      <c r="E37" s="4">
        <v>0</v>
      </c>
      <c r="G37" s="4">
        <v>0</v>
      </c>
      <c r="I37" s="4">
        <v>860000000000</v>
      </c>
      <c r="K37" s="15">
        <v>2.5600366554797893E-3</v>
      </c>
    </row>
    <row r="38" spans="1:11" ht="21" x14ac:dyDescent="0.25">
      <c r="A38" s="5" t="s">
        <v>136</v>
      </c>
      <c r="C38" s="4">
        <v>1800000000000</v>
      </c>
      <c r="E38" s="4">
        <v>0</v>
      </c>
      <c r="G38" s="4">
        <v>0</v>
      </c>
      <c r="I38" s="4">
        <v>1800000000000</v>
      </c>
      <c r="K38" s="15">
        <v>5.3582162556553735E-3</v>
      </c>
    </row>
    <row r="39" spans="1:11" ht="21" x14ac:dyDescent="0.25">
      <c r="A39" s="5" t="s">
        <v>134</v>
      </c>
      <c r="C39" s="4">
        <v>1850000000000</v>
      </c>
      <c r="E39" s="4">
        <v>0</v>
      </c>
      <c r="G39" s="4">
        <v>0</v>
      </c>
      <c r="I39" s="4">
        <v>1850000000000</v>
      </c>
      <c r="K39" s="15">
        <v>5.5070555960902443E-3</v>
      </c>
    </row>
    <row r="40" spans="1:11" ht="21" x14ac:dyDescent="0.25">
      <c r="A40" s="5" t="s">
        <v>134</v>
      </c>
      <c r="C40" s="4">
        <v>5000000000000</v>
      </c>
      <c r="E40" s="4">
        <v>0</v>
      </c>
      <c r="G40" s="4">
        <v>0</v>
      </c>
      <c r="I40" s="4">
        <v>5000000000000</v>
      </c>
      <c r="K40" s="15">
        <v>1.4883934043487148E-2</v>
      </c>
    </row>
    <row r="41" spans="1:11" ht="21" x14ac:dyDescent="0.25">
      <c r="A41" s="5" t="s">
        <v>134</v>
      </c>
      <c r="C41" s="4">
        <v>4500000000000</v>
      </c>
      <c r="E41" s="4">
        <v>0</v>
      </c>
      <c r="G41" s="4">
        <v>0</v>
      </c>
      <c r="I41" s="4">
        <v>4500000000000</v>
      </c>
      <c r="K41" s="15">
        <v>1.3395540639138432E-2</v>
      </c>
    </row>
    <row r="42" spans="1:11" ht="21" x14ac:dyDescent="0.25">
      <c r="A42" s="5" t="s">
        <v>127</v>
      </c>
      <c r="C42" s="4">
        <v>150000000000</v>
      </c>
      <c r="E42" s="4">
        <v>0</v>
      </c>
      <c r="G42" s="4">
        <v>150000000000</v>
      </c>
      <c r="I42" s="4">
        <v>0</v>
      </c>
      <c r="K42" s="15">
        <v>0</v>
      </c>
    </row>
    <row r="43" spans="1:11" ht="21" x14ac:dyDescent="0.25">
      <c r="A43" s="5" t="s">
        <v>134</v>
      </c>
      <c r="C43" s="4">
        <v>3700000000000</v>
      </c>
      <c r="E43" s="4">
        <v>0</v>
      </c>
      <c r="G43" s="4">
        <v>0</v>
      </c>
      <c r="I43" s="4">
        <v>3700000000000</v>
      </c>
      <c r="K43" s="15">
        <v>1.1014111192180489E-2</v>
      </c>
    </row>
    <row r="44" spans="1:11" ht="21" x14ac:dyDescent="0.25">
      <c r="A44" s="5" t="s">
        <v>127</v>
      </c>
      <c r="C44" s="4">
        <v>390000000000</v>
      </c>
      <c r="E44" s="4">
        <v>0</v>
      </c>
      <c r="G44" s="4">
        <v>390000000000</v>
      </c>
      <c r="I44" s="4">
        <v>0</v>
      </c>
      <c r="K44" s="15">
        <v>0</v>
      </c>
    </row>
    <row r="45" spans="1:11" ht="21" x14ac:dyDescent="0.25">
      <c r="A45" s="5" t="s">
        <v>143</v>
      </c>
      <c r="C45" s="4">
        <v>1500000000000</v>
      </c>
      <c r="E45" s="4">
        <v>0</v>
      </c>
      <c r="G45" s="4">
        <v>1500000000000</v>
      </c>
      <c r="I45" s="4">
        <v>0</v>
      </c>
      <c r="K45" s="15">
        <v>0</v>
      </c>
    </row>
    <row r="46" spans="1:11" ht="21" x14ac:dyDescent="0.25">
      <c r="A46" s="5" t="s">
        <v>127</v>
      </c>
      <c r="C46" s="4">
        <v>2000000000000</v>
      </c>
      <c r="E46" s="4">
        <v>0</v>
      </c>
      <c r="G46" s="4">
        <v>2000000000000</v>
      </c>
      <c r="I46" s="4">
        <v>0</v>
      </c>
      <c r="K46" s="15">
        <v>0</v>
      </c>
    </row>
    <row r="47" spans="1:11" ht="21" x14ac:dyDescent="0.25">
      <c r="A47" s="5" t="s">
        <v>127</v>
      </c>
      <c r="C47" s="4">
        <v>2800000000000</v>
      </c>
      <c r="E47" s="4">
        <v>0</v>
      </c>
      <c r="G47" s="4">
        <v>2800000000000</v>
      </c>
      <c r="I47" s="4">
        <v>0</v>
      </c>
      <c r="K47" s="15">
        <v>0</v>
      </c>
    </row>
    <row r="48" spans="1:11" ht="21" x14ac:dyDescent="0.25">
      <c r="A48" s="5" t="s">
        <v>131</v>
      </c>
      <c r="C48" s="4">
        <v>2250000000000</v>
      </c>
      <c r="E48" s="4">
        <v>0</v>
      </c>
      <c r="G48" s="4">
        <v>0</v>
      </c>
      <c r="I48" s="4">
        <v>2250000000000</v>
      </c>
      <c r="K48" s="15">
        <v>6.6977703195692162E-3</v>
      </c>
    </row>
    <row r="49" spans="1:11" ht="21" x14ac:dyDescent="0.25">
      <c r="A49" s="5" t="s">
        <v>144</v>
      </c>
      <c r="C49" s="4">
        <v>550000000000</v>
      </c>
      <c r="E49" s="4">
        <v>0</v>
      </c>
      <c r="G49" s="4">
        <v>550000000000</v>
      </c>
      <c r="I49" s="4">
        <v>0</v>
      </c>
      <c r="K49" s="15">
        <v>0</v>
      </c>
    </row>
    <row r="50" spans="1:11" ht="21" x14ac:dyDescent="0.25">
      <c r="A50" s="5" t="s">
        <v>145</v>
      </c>
      <c r="C50" s="4">
        <v>500000000000</v>
      </c>
      <c r="E50" s="4">
        <v>0</v>
      </c>
      <c r="G50" s="4">
        <v>0</v>
      </c>
      <c r="I50" s="4">
        <v>500000000000</v>
      </c>
      <c r="K50" s="15">
        <v>1.4883934043487148E-3</v>
      </c>
    </row>
    <row r="51" spans="1:11" ht="21" x14ac:dyDescent="0.25">
      <c r="A51" s="5" t="s">
        <v>134</v>
      </c>
      <c r="C51" s="4">
        <v>4600000000000</v>
      </c>
      <c r="E51" s="4">
        <v>0</v>
      </c>
      <c r="G51" s="4">
        <v>0</v>
      </c>
      <c r="I51" s="4">
        <v>4600000000000</v>
      </c>
      <c r="K51" s="15">
        <v>1.3693219320008176E-2</v>
      </c>
    </row>
    <row r="52" spans="1:11" ht="21" x14ac:dyDescent="0.25">
      <c r="A52" s="5" t="s">
        <v>131</v>
      </c>
      <c r="C52" s="4">
        <v>900000000000</v>
      </c>
      <c r="E52" s="4">
        <v>0</v>
      </c>
      <c r="G52" s="4">
        <v>0</v>
      </c>
      <c r="I52" s="4">
        <v>900000000000</v>
      </c>
      <c r="K52" s="15">
        <v>2.6791081278276867E-3</v>
      </c>
    </row>
    <row r="53" spans="1:11" ht="21" x14ac:dyDescent="0.25">
      <c r="A53" s="5" t="s">
        <v>143</v>
      </c>
      <c r="C53" s="4">
        <v>6300000000000</v>
      </c>
      <c r="E53" s="4">
        <v>0</v>
      </c>
      <c r="G53" s="4">
        <v>6300000000000</v>
      </c>
      <c r="I53" s="4">
        <v>0</v>
      </c>
      <c r="K53" s="15">
        <v>0</v>
      </c>
    </row>
    <row r="54" spans="1:11" ht="21" x14ac:dyDescent="0.25">
      <c r="A54" s="5" t="s">
        <v>137</v>
      </c>
      <c r="C54" s="4">
        <v>2790000000000</v>
      </c>
      <c r="E54" s="4">
        <v>0</v>
      </c>
      <c r="G54" s="4">
        <v>0</v>
      </c>
      <c r="I54" s="4">
        <v>2790000000000</v>
      </c>
      <c r="K54" s="15">
        <v>8.3052351962658276E-3</v>
      </c>
    </row>
    <row r="55" spans="1:11" ht="21" x14ac:dyDescent="0.25">
      <c r="A55" s="5" t="s">
        <v>136</v>
      </c>
      <c r="C55" s="4">
        <v>2000000000000</v>
      </c>
      <c r="E55" s="4">
        <v>0</v>
      </c>
      <c r="G55" s="4">
        <v>0</v>
      </c>
      <c r="I55" s="4">
        <v>2000000000000</v>
      </c>
      <c r="K55" s="15">
        <v>5.9535736173948594E-3</v>
      </c>
    </row>
    <row r="56" spans="1:11" ht="21" x14ac:dyDescent="0.25">
      <c r="A56" s="5" t="s">
        <v>145</v>
      </c>
      <c r="C56" s="4">
        <v>400000000000</v>
      </c>
      <c r="E56" s="4">
        <v>0</v>
      </c>
      <c r="G56" s="4">
        <v>0</v>
      </c>
      <c r="I56" s="4">
        <v>400000000000</v>
      </c>
      <c r="K56" s="15">
        <v>1.1907147234789719E-3</v>
      </c>
    </row>
    <row r="57" spans="1:11" ht="21" x14ac:dyDescent="0.25">
      <c r="A57" s="5" t="s">
        <v>131</v>
      </c>
      <c r="C57" s="4">
        <v>1000000000000</v>
      </c>
      <c r="E57" s="4">
        <v>0</v>
      </c>
      <c r="G57" s="4">
        <v>0</v>
      </c>
      <c r="I57" s="4">
        <v>1000000000000</v>
      </c>
      <c r="K57" s="15">
        <v>2.9767868086974297E-3</v>
      </c>
    </row>
    <row r="58" spans="1:11" ht="21" x14ac:dyDescent="0.25">
      <c r="A58" s="5" t="s">
        <v>140</v>
      </c>
      <c r="C58" s="4">
        <v>250000000000</v>
      </c>
      <c r="E58" s="4">
        <v>0</v>
      </c>
      <c r="G58" s="4">
        <v>0</v>
      </c>
      <c r="I58" s="4">
        <v>250000000000</v>
      </c>
      <c r="K58" s="15">
        <v>7.4419670217435742E-4</v>
      </c>
    </row>
    <row r="59" spans="1:11" ht="21" x14ac:dyDescent="0.25">
      <c r="A59" s="5" t="s">
        <v>127</v>
      </c>
      <c r="C59" s="4">
        <v>0</v>
      </c>
      <c r="E59" s="4">
        <v>8000000000000</v>
      </c>
      <c r="G59" s="4">
        <v>0</v>
      </c>
      <c r="I59" s="4">
        <v>8000000000000</v>
      </c>
      <c r="K59" s="15">
        <v>2.3814294469579438E-2</v>
      </c>
    </row>
    <row r="60" spans="1:11" ht="21" x14ac:dyDescent="0.25">
      <c r="A60" s="5" t="s">
        <v>131</v>
      </c>
      <c r="C60" s="4">
        <v>0</v>
      </c>
      <c r="E60" s="4">
        <v>1650000000000</v>
      </c>
      <c r="G60" s="4">
        <v>0</v>
      </c>
      <c r="I60" s="4">
        <v>1650000000000</v>
      </c>
      <c r="K60" s="15">
        <v>4.9116982343507583E-3</v>
      </c>
    </row>
    <row r="61" spans="1:11" ht="21" x14ac:dyDescent="0.25">
      <c r="A61" s="5" t="s">
        <v>127</v>
      </c>
      <c r="C61" s="4">
        <v>0</v>
      </c>
      <c r="E61" s="4">
        <v>3400000000000</v>
      </c>
      <c r="G61" s="4">
        <v>0</v>
      </c>
      <c r="I61" s="4">
        <v>3400000000000</v>
      </c>
      <c r="K61" s="15">
        <v>1.012107514957126E-2</v>
      </c>
    </row>
    <row r="62" spans="1:11" ht="21" x14ac:dyDescent="0.25">
      <c r="A62" s="5" t="s">
        <v>127</v>
      </c>
      <c r="C62" s="4">
        <v>0</v>
      </c>
      <c r="E62" s="4">
        <v>700000000000</v>
      </c>
      <c r="G62" s="4">
        <v>0</v>
      </c>
      <c r="I62" s="4">
        <v>700000000000</v>
      </c>
      <c r="K62" s="15">
        <v>2.0837507660882008E-3</v>
      </c>
    </row>
    <row r="63" spans="1:11" ht="21" x14ac:dyDescent="0.25">
      <c r="A63" s="5" t="s">
        <v>136</v>
      </c>
      <c r="C63" s="4">
        <v>0</v>
      </c>
      <c r="E63" s="4">
        <v>5700000000000</v>
      </c>
      <c r="G63" s="4">
        <v>0</v>
      </c>
      <c r="I63" s="4">
        <v>5700000000000</v>
      </c>
      <c r="K63" s="15">
        <v>1.6967684809575348E-2</v>
      </c>
    </row>
    <row r="64" spans="1:11" ht="21" x14ac:dyDescent="0.25">
      <c r="A64" s="5" t="s">
        <v>135</v>
      </c>
      <c r="C64" s="4">
        <v>0</v>
      </c>
      <c r="E64" s="4">
        <v>10000000000000</v>
      </c>
      <c r="G64" s="4">
        <v>0</v>
      </c>
      <c r="I64" s="4">
        <v>10000000000000</v>
      </c>
      <c r="K64" s="15">
        <v>2.9767868086974295E-2</v>
      </c>
    </row>
    <row r="65" spans="1:11" ht="21" x14ac:dyDescent="0.25">
      <c r="A65" s="5" t="s">
        <v>127</v>
      </c>
      <c r="C65" s="4">
        <v>0</v>
      </c>
      <c r="E65" s="4">
        <v>15800000000000</v>
      </c>
      <c r="G65" s="4">
        <v>0</v>
      </c>
      <c r="I65" s="4">
        <v>15800000000000</v>
      </c>
      <c r="K65" s="15">
        <v>4.7033231577419385E-2</v>
      </c>
    </row>
    <row r="66" spans="1:11" ht="21" x14ac:dyDescent="0.25">
      <c r="A66" s="5" t="s">
        <v>131</v>
      </c>
      <c r="C66" s="4">
        <v>0</v>
      </c>
      <c r="E66" s="4">
        <v>280000000000</v>
      </c>
      <c r="G66" s="4">
        <v>0</v>
      </c>
      <c r="I66" s="4">
        <v>280000000000</v>
      </c>
      <c r="K66" s="15">
        <v>8.3350030643528029E-4</v>
      </c>
    </row>
    <row r="67" spans="1:11" ht="21" x14ac:dyDescent="0.25">
      <c r="A67" s="5" t="s">
        <v>131</v>
      </c>
      <c r="C67" s="4">
        <v>0</v>
      </c>
      <c r="E67" s="4">
        <v>3000000000000</v>
      </c>
      <c r="G67" s="4">
        <v>0</v>
      </c>
      <c r="I67" s="4">
        <v>3000000000000</v>
      </c>
      <c r="K67" s="15">
        <v>8.9303604260922882E-3</v>
      </c>
    </row>
    <row r="68" spans="1:11" ht="21" x14ac:dyDescent="0.25">
      <c r="A68" s="5" t="s">
        <v>136</v>
      </c>
      <c r="C68" s="4">
        <v>0</v>
      </c>
      <c r="E68" s="4">
        <v>700000000000</v>
      </c>
      <c r="G68" s="4">
        <v>0</v>
      </c>
      <c r="I68" s="4">
        <v>700000000000</v>
      </c>
      <c r="K68" s="15">
        <v>2.0837507660882008E-3</v>
      </c>
    </row>
    <row r="69" spans="1:11" ht="21" x14ac:dyDescent="0.25">
      <c r="A69" s="5" t="s">
        <v>127</v>
      </c>
      <c r="C69" s="4">
        <v>0</v>
      </c>
      <c r="E69" s="4">
        <v>1900000000000</v>
      </c>
      <c r="G69" s="4">
        <v>0</v>
      </c>
      <c r="I69" s="4">
        <v>1900000000000</v>
      </c>
      <c r="K69" s="15">
        <v>5.655894936525116E-3</v>
      </c>
    </row>
    <row r="70" spans="1:11" ht="21" x14ac:dyDescent="0.25">
      <c r="A70" s="5" t="s">
        <v>127</v>
      </c>
      <c r="C70" s="4">
        <v>0</v>
      </c>
      <c r="E70" s="4">
        <v>300000000000</v>
      </c>
      <c r="G70" s="4">
        <v>0</v>
      </c>
      <c r="I70" s="4">
        <v>300000000000</v>
      </c>
      <c r="K70" s="15">
        <v>8.9303604260922891E-4</v>
      </c>
    </row>
    <row r="71" spans="1:11" ht="21" x14ac:dyDescent="0.25">
      <c r="A71" s="5" t="s">
        <v>127</v>
      </c>
      <c r="C71" s="4">
        <v>0</v>
      </c>
      <c r="E71" s="4">
        <v>3900000000000</v>
      </c>
      <c r="G71" s="4">
        <v>0</v>
      </c>
      <c r="I71" s="4">
        <v>3900000000000</v>
      </c>
      <c r="K71" s="15">
        <v>1.1609468553919975E-2</v>
      </c>
    </row>
    <row r="72" spans="1:11" ht="21" x14ac:dyDescent="0.25">
      <c r="A72" s="5" t="s">
        <v>131</v>
      </c>
      <c r="C72" s="4">
        <v>0</v>
      </c>
      <c r="E72" s="4">
        <v>1450000000000</v>
      </c>
      <c r="G72" s="4">
        <v>0</v>
      </c>
      <c r="I72" s="4">
        <v>1450000000000</v>
      </c>
      <c r="K72" s="15">
        <v>4.3163408726112724E-3</v>
      </c>
    </row>
    <row r="73" spans="1:11" ht="21.75" thickBot="1" x14ac:dyDescent="0.3">
      <c r="A73" s="5" t="s">
        <v>138</v>
      </c>
      <c r="C73" s="4">
        <v>0</v>
      </c>
      <c r="E73" s="4">
        <v>2500000000000</v>
      </c>
      <c r="G73" s="4">
        <v>0</v>
      </c>
      <c r="I73" s="4">
        <v>2500000000000</v>
      </c>
      <c r="K73" s="15">
        <v>7.4419670217435738E-3</v>
      </c>
    </row>
    <row r="74" spans="1:11" ht="21.75" thickBot="1" x14ac:dyDescent="0.3">
      <c r="A74" s="5" t="s">
        <v>24</v>
      </c>
      <c r="C74" s="6">
        <f>SUM(C8:C73)</f>
        <v>119945935806941</v>
      </c>
      <c r="D74" s="5"/>
      <c r="E74" s="6">
        <f>SUM(E8:E73)</f>
        <v>278007082742824</v>
      </c>
      <c r="F74" s="5"/>
      <c r="G74" s="6">
        <f>SUM(G8:G73)</f>
        <v>278185083957375</v>
      </c>
      <c r="H74" s="5"/>
      <c r="I74" s="6">
        <f>SUM(I8:I73)</f>
        <v>119767934592390</v>
      </c>
      <c r="J74" s="5"/>
      <c r="K74" s="8">
        <f>SUM(K8:K73)</f>
        <v>0.3565236077995631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4"/>
  <sheetViews>
    <sheetView rightToLeft="1" topLeftCell="A25" workbookViewId="0">
      <selection activeCell="Y14" sqref="Y14"/>
    </sheetView>
  </sheetViews>
  <sheetFormatPr defaultRowHeight="18.75" x14ac:dyDescent="0.25"/>
  <cols>
    <col min="1" max="1" width="43.5703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1" style="4" customWidth="1"/>
    <col min="8" max="8" width="1" style="4" customWidth="1"/>
    <col min="9" max="9" width="16" style="4" customWidth="1"/>
    <col min="10" max="10" width="1" style="4" customWidth="1"/>
    <col min="11" max="11" width="28" style="4" customWidth="1"/>
    <col min="12" max="12" width="1" style="4" customWidth="1"/>
    <col min="13" max="13" width="24.42578125" style="4" bestFit="1" customWidth="1"/>
    <col min="14" max="14" width="1" style="4" customWidth="1"/>
    <col min="15" max="15" width="9.140625" style="4" customWidth="1"/>
    <col min="16" max="16384" width="9.140625" style="4"/>
  </cols>
  <sheetData>
    <row r="2" spans="1:13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6.25" x14ac:dyDescent="0.2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</row>
    <row r="4" spans="1:13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6.25" x14ac:dyDescent="0.25">
      <c r="A6" s="2" t="s">
        <v>3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</row>
    <row r="7" spans="1:13" ht="26.25" x14ac:dyDescent="0.25">
      <c r="A7" s="2" t="s">
        <v>3</v>
      </c>
      <c r="C7" s="2" t="s">
        <v>7</v>
      </c>
      <c r="E7" s="2" t="s">
        <v>94</v>
      </c>
      <c r="G7" s="2" t="s">
        <v>95</v>
      </c>
      <c r="I7" s="2" t="s">
        <v>96</v>
      </c>
      <c r="K7" s="2" t="s">
        <v>97</v>
      </c>
      <c r="M7" s="2" t="s">
        <v>98</v>
      </c>
    </row>
    <row r="8" spans="1:13" s="12" customFormat="1" ht="26.25" x14ac:dyDescent="0.25">
      <c r="A8" s="11" t="s">
        <v>47</v>
      </c>
      <c r="C8" s="12">
        <v>100000</v>
      </c>
      <c r="E8" s="12">
        <v>1000000</v>
      </c>
      <c r="G8" s="12">
        <v>996277</v>
      </c>
      <c r="I8" s="12" t="s">
        <v>99</v>
      </c>
      <c r="K8" s="12">
        <v>99627700000</v>
      </c>
      <c r="M8" s="12" t="s">
        <v>214</v>
      </c>
    </row>
    <row r="9" spans="1:13" s="12" customFormat="1" ht="26.25" x14ac:dyDescent="0.25">
      <c r="A9" s="11" t="s">
        <v>58</v>
      </c>
      <c r="C9" s="12">
        <v>2373000</v>
      </c>
      <c r="E9" s="12">
        <v>1000000</v>
      </c>
      <c r="G9" s="12">
        <v>980879</v>
      </c>
      <c r="I9" s="12" t="s">
        <v>100</v>
      </c>
      <c r="K9" s="12">
        <v>2327625867000</v>
      </c>
      <c r="M9" s="12" t="s">
        <v>214</v>
      </c>
    </row>
    <row r="10" spans="1:13" s="12" customFormat="1" ht="26.25" x14ac:dyDescent="0.25">
      <c r="A10" s="11" t="s">
        <v>62</v>
      </c>
      <c r="C10" s="12">
        <v>1000000</v>
      </c>
      <c r="E10" s="12">
        <v>1000000</v>
      </c>
      <c r="G10" s="12">
        <v>982125</v>
      </c>
      <c r="I10" s="12" t="s">
        <v>101</v>
      </c>
      <c r="K10" s="12">
        <v>982125000000</v>
      </c>
      <c r="M10" s="12" t="s">
        <v>214</v>
      </c>
    </row>
    <row r="11" spans="1:13" s="12" customFormat="1" ht="26.25" x14ac:dyDescent="0.25">
      <c r="A11" s="11" t="s">
        <v>65</v>
      </c>
      <c r="C11" s="12">
        <v>1000000</v>
      </c>
      <c r="E11" s="12">
        <v>947625</v>
      </c>
      <c r="G11" s="12">
        <v>987058</v>
      </c>
      <c r="I11" s="12" t="s">
        <v>102</v>
      </c>
      <c r="K11" s="12">
        <v>987058000000</v>
      </c>
      <c r="M11" s="12" t="s">
        <v>214</v>
      </c>
    </row>
    <row r="12" spans="1:13" s="12" customFormat="1" ht="26.25" x14ac:dyDescent="0.25">
      <c r="A12" s="11" t="s">
        <v>70</v>
      </c>
      <c r="C12" s="12">
        <v>130571</v>
      </c>
      <c r="E12" s="12">
        <v>985500</v>
      </c>
      <c r="G12" s="12">
        <v>974109</v>
      </c>
      <c r="I12" s="12" t="s">
        <v>103</v>
      </c>
      <c r="K12" s="12">
        <v>127190386239</v>
      </c>
      <c r="M12" s="12" t="s">
        <v>214</v>
      </c>
    </row>
    <row r="13" spans="1:13" s="12" customFormat="1" ht="26.25" x14ac:dyDescent="0.25">
      <c r="A13" s="11" t="s">
        <v>71</v>
      </c>
      <c r="C13" s="12">
        <v>155000</v>
      </c>
      <c r="E13" s="12">
        <v>994840</v>
      </c>
      <c r="G13" s="12">
        <v>978812</v>
      </c>
      <c r="I13" s="12" t="s">
        <v>104</v>
      </c>
      <c r="K13" s="12">
        <v>151715860000</v>
      </c>
      <c r="M13" s="12" t="s">
        <v>214</v>
      </c>
    </row>
    <row r="14" spans="1:13" s="12" customFormat="1" ht="26.25" x14ac:dyDescent="0.25">
      <c r="A14" s="11" t="s">
        <v>63</v>
      </c>
      <c r="C14" s="12">
        <v>2000000</v>
      </c>
      <c r="E14" s="12">
        <v>989920</v>
      </c>
      <c r="G14" s="12">
        <v>1000000</v>
      </c>
      <c r="I14" s="12" t="s">
        <v>105</v>
      </c>
      <c r="K14" s="12">
        <v>2000000000000</v>
      </c>
      <c r="M14" s="12" t="s">
        <v>214</v>
      </c>
    </row>
    <row r="15" spans="1:13" s="12" customFormat="1" ht="26.25" x14ac:dyDescent="0.25">
      <c r="A15" s="11" t="s">
        <v>72</v>
      </c>
      <c r="C15" s="12">
        <v>15325000</v>
      </c>
      <c r="E15" s="12">
        <v>948000</v>
      </c>
      <c r="G15" s="12">
        <v>970219</v>
      </c>
      <c r="I15" s="12" t="s">
        <v>106</v>
      </c>
      <c r="K15" s="12">
        <v>14868606175000</v>
      </c>
      <c r="M15" s="12" t="s">
        <v>214</v>
      </c>
    </row>
    <row r="16" spans="1:13" s="12" customFormat="1" ht="26.25" x14ac:dyDescent="0.25">
      <c r="A16" s="11" t="s">
        <v>43</v>
      </c>
      <c r="C16" s="12">
        <v>362205</v>
      </c>
      <c r="E16" s="12">
        <v>5316452.5064000003</v>
      </c>
      <c r="G16" s="12">
        <v>5228074</v>
      </c>
      <c r="I16" s="12" t="s">
        <v>107</v>
      </c>
      <c r="K16" s="12">
        <v>1893634543170</v>
      </c>
      <c r="M16" s="12" t="s">
        <v>214</v>
      </c>
    </row>
    <row r="17" spans="1:13" s="12" customFormat="1" ht="26.25" x14ac:dyDescent="0.25">
      <c r="A17" s="11" t="s">
        <v>73</v>
      </c>
      <c r="C17" s="12">
        <v>1000000</v>
      </c>
      <c r="E17" s="12">
        <v>969800</v>
      </c>
      <c r="G17" s="12">
        <v>992144</v>
      </c>
      <c r="I17" s="12" t="s">
        <v>108</v>
      </c>
      <c r="K17" s="12">
        <v>992144000000</v>
      </c>
      <c r="M17" s="12" t="s">
        <v>214</v>
      </c>
    </row>
    <row r="18" spans="1:13" s="12" customFormat="1" ht="26.25" x14ac:dyDescent="0.25">
      <c r="A18" s="11" t="s">
        <v>74</v>
      </c>
      <c r="C18" s="12">
        <v>4100000</v>
      </c>
      <c r="E18" s="12">
        <v>987840</v>
      </c>
      <c r="G18" s="12">
        <v>1009960</v>
      </c>
      <c r="I18" s="12" t="s">
        <v>109</v>
      </c>
      <c r="K18" s="12">
        <v>4140836000000</v>
      </c>
      <c r="M18" s="12" t="s">
        <v>214</v>
      </c>
    </row>
    <row r="19" spans="1:13" s="12" customFormat="1" ht="26.25" x14ac:dyDescent="0.25">
      <c r="A19" s="11" t="s">
        <v>75</v>
      </c>
      <c r="C19" s="12">
        <v>3000000</v>
      </c>
      <c r="E19" s="12">
        <v>875450</v>
      </c>
      <c r="G19" s="12">
        <v>864664</v>
      </c>
      <c r="I19" s="12" t="s">
        <v>110</v>
      </c>
      <c r="K19" s="12">
        <v>2593992000000</v>
      </c>
      <c r="M19" s="12" t="s">
        <v>214</v>
      </c>
    </row>
    <row r="20" spans="1:13" s="12" customFormat="1" ht="26.25" x14ac:dyDescent="0.25">
      <c r="A20" s="11" t="s">
        <v>88</v>
      </c>
      <c r="C20" s="12">
        <v>995000</v>
      </c>
      <c r="E20" s="12">
        <v>1009999</v>
      </c>
      <c r="G20" s="12">
        <v>1000000</v>
      </c>
      <c r="I20" s="12" t="s">
        <v>111</v>
      </c>
      <c r="K20" s="12">
        <v>995000000000</v>
      </c>
      <c r="M20" s="12" t="s">
        <v>214</v>
      </c>
    </row>
    <row r="21" spans="1:13" s="12" customFormat="1" ht="26.25" x14ac:dyDescent="0.25">
      <c r="A21" s="11" t="s">
        <v>76</v>
      </c>
      <c r="C21" s="12">
        <v>2098065</v>
      </c>
      <c r="E21" s="12">
        <v>874990</v>
      </c>
      <c r="G21" s="12">
        <v>854272</v>
      </c>
      <c r="I21" s="12" t="s">
        <v>112</v>
      </c>
      <c r="K21" s="12">
        <v>1792318183680</v>
      </c>
      <c r="M21" s="12" t="s">
        <v>214</v>
      </c>
    </row>
    <row r="22" spans="1:13" s="12" customFormat="1" ht="26.25" x14ac:dyDescent="0.25">
      <c r="A22" s="11" t="s">
        <v>44</v>
      </c>
      <c r="C22" s="12">
        <v>252190</v>
      </c>
      <c r="E22" s="12">
        <v>3637352.5377000002</v>
      </c>
      <c r="G22" s="12">
        <v>3595141</v>
      </c>
      <c r="I22" s="12" t="s">
        <v>103</v>
      </c>
      <c r="K22" s="12">
        <v>906658608790</v>
      </c>
      <c r="M22" s="12" t="s">
        <v>214</v>
      </c>
    </row>
    <row r="23" spans="1:13" s="12" customFormat="1" ht="26.25" x14ac:dyDescent="0.25">
      <c r="A23" s="11" t="s">
        <v>77</v>
      </c>
      <c r="C23" s="12">
        <v>7793740</v>
      </c>
      <c r="E23" s="12">
        <v>878500</v>
      </c>
      <c r="G23" s="12">
        <v>888832</v>
      </c>
      <c r="I23" s="12" t="s">
        <v>113</v>
      </c>
      <c r="K23" s="12">
        <v>6927325511680</v>
      </c>
      <c r="M23" s="12" t="s">
        <v>214</v>
      </c>
    </row>
    <row r="24" spans="1:13" s="12" customFormat="1" ht="26.25" x14ac:dyDescent="0.25">
      <c r="A24" s="11" t="s">
        <v>78</v>
      </c>
      <c r="C24" s="12">
        <v>6048600</v>
      </c>
      <c r="E24" s="12">
        <v>927580</v>
      </c>
      <c r="G24" s="12">
        <v>943279</v>
      </c>
      <c r="I24" s="12" t="s">
        <v>114</v>
      </c>
      <c r="K24" s="12">
        <v>5705517359400</v>
      </c>
      <c r="M24" s="12" t="s">
        <v>214</v>
      </c>
    </row>
    <row r="25" spans="1:13" s="12" customFormat="1" ht="26.25" x14ac:dyDescent="0.25">
      <c r="A25" s="11" t="s">
        <v>79</v>
      </c>
      <c r="C25" s="12">
        <v>1500000</v>
      </c>
      <c r="E25" s="12">
        <v>855290</v>
      </c>
      <c r="G25" s="12">
        <v>844615</v>
      </c>
      <c r="I25" s="12" t="s">
        <v>115</v>
      </c>
      <c r="K25" s="12">
        <v>1266922500000</v>
      </c>
      <c r="M25" s="12" t="s">
        <v>214</v>
      </c>
    </row>
    <row r="26" spans="1:13" s="12" customFormat="1" ht="26.25" x14ac:dyDescent="0.25">
      <c r="A26" s="11" t="s">
        <v>80</v>
      </c>
      <c r="C26" s="12">
        <v>15171600</v>
      </c>
      <c r="E26" s="12">
        <v>916720</v>
      </c>
      <c r="G26" s="12">
        <v>937502</v>
      </c>
      <c r="I26" s="12" t="s">
        <v>116</v>
      </c>
      <c r="K26" s="12">
        <v>14223405343200</v>
      </c>
      <c r="M26" s="12" t="s">
        <v>214</v>
      </c>
    </row>
    <row r="27" spans="1:13" s="12" customFormat="1" ht="26.25" x14ac:dyDescent="0.25">
      <c r="A27" s="11" t="s">
        <v>61</v>
      </c>
      <c r="C27" s="12">
        <v>2390000</v>
      </c>
      <c r="E27" s="12">
        <v>990100</v>
      </c>
      <c r="G27" s="12">
        <v>1000000</v>
      </c>
      <c r="I27" s="12" t="s">
        <v>117</v>
      </c>
      <c r="K27" s="12">
        <v>2390000000000</v>
      </c>
      <c r="M27" s="12" t="s">
        <v>214</v>
      </c>
    </row>
    <row r="28" spans="1:13" s="12" customFormat="1" ht="26.25" x14ac:dyDescent="0.25">
      <c r="A28" s="11" t="s">
        <v>81</v>
      </c>
      <c r="C28" s="12">
        <v>267211</v>
      </c>
      <c r="E28" s="12">
        <v>830000</v>
      </c>
      <c r="G28" s="12">
        <v>819464</v>
      </c>
      <c r="I28" s="12" t="s">
        <v>118</v>
      </c>
      <c r="K28" s="12">
        <v>218969794904</v>
      </c>
      <c r="M28" s="12" t="s">
        <v>214</v>
      </c>
    </row>
    <row r="29" spans="1:13" s="12" customFormat="1" ht="26.25" x14ac:dyDescent="0.25">
      <c r="A29" s="11" t="s">
        <v>82</v>
      </c>
      <c r="C29" s="12">
        <v>8733899</v>
      </c>
      <c r="E29" s="12">
        <v>875560</v>
      </c>
      <c r="G29" s="12">
        <v>864774</v>
      </c>
      <c r="I29" s="12" t="s">
        <v>110</v>
      </c>
      <c r="K29" s="12">
        <v>7552848773826</v>
      </c>
      <c r="M29" s="12" t="s">
        <v>214</v>
      </c>
    </row>
    <row r="30" spans="1:13" s="12" customFormat="1" ht="26.25" x14ac:dyDescent="0.25">
      <c r="A30" s="11" t="s">
        <v>85</v>
      </c>
      <c r="C30" s="12">
        <v>4920074</v>
      </c>
      <c r="E30" s="12">
        <v>848700</v>
      </c>
      <c r="G30" s="12">
        <v>840647</v>
      </c>
      <c r="I30" s="12" t="s">
        <v>119</v>
      </c>
      <c r="K30" s="12">
        <v>4136045447878</v>
      </c>
      <c r="M30" s="12" t="s">
        <v>214</v>
      </c>
    </row>
    <row r="31" spans="1:13" s="12" customFormat="1" ht="26.25" x14ac:dyDescent="0.25">
      <c r="A31" s="11" t="s">
        <v>91</v>
      </c>
      <c r="C31" s="12">
        <v>1919665</v>
      </c>
      <c r="E31" s="12">
        <v>809000</v>
      </c>
      <c r="G31" s="12">
        <v>885750</v>
      </c>
      <c r="I31" s="12" t="s">
        <v>120</v>
      </c>
      <c r="K31" s="12">
        <v>1700343273750</v>
      </c>
      <c r="M31" s="12" t="s">
        <v>214</v>
      </c>
    </row>
    <row r="32" spans="1:13" s="12" customFormat="1" ht="26.25" x14ac:dyDescent="0.25">
      <c r="A32" s="11" t="s">
        <v>90</v>
      </c>
      <c r="C32" s="12">
        <v>44730080</v>
      </c>
      <c r="E32" s="12">
        <v>849100</v>
      </c>
      <c r="G32" s="12">
        <v>929508</v>
      </c>
      <c r="I32" s="12" t="s">
        <v>121</v>
      </c>
      <c r="K32" s="12">
        <v>41576967200640</v>
      </c>
      <c r="M32" s="12" t="s">
        <v>214</v>
      </c>
    </row>
    <row r="33" spans="11:11" ht="27" thickBot="1" x14ac:dyDescent="0.3">
      <c r="K33" s="13">
        <f>SUM(K8:K32)</f>
        <v>120556877529157</v>
      </c>
    </row>
    <row r="34" spans="11:11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2"/>
  <sheetViews>
    <sheetView rightToLeft="1" workbookViewId="0">
      <selection activeCell="G15" sqref="G15"/>
    </sheetView>
  </sheetViews>
  <sheetFormatPr defaultRowHeight="18.75" x14ac:dyDescent="0.25"/>
  <cols>
    <col min="1" max="1" width="29.140625" style="4" bestFit="1" customWidth="1"/>
    <col min="2" max="2" width="1" style="4" customWidth="1"/>
    <col min="3" max="3" width="24" style="4" customWidth="1"/>
    <col min="4" max="4" width="1" style="4" customWidth="1"/>
    <col min="5" max="5" width="23" style="4" customWidth="1"/>
    <col min="6" max="6" width="1" style="4" customWidth="1"/>
    <col min="7" max="7" width="32" style="4" customWidth="1"/>
    <col min="8" max="8" width="1" style="4" customWidth="1"/>
    <col min="9" max="9" width="9.140625" style="4" customWidth="1"/>
    <col min="10" max="16384" width="9.140625" style="4"/>
  </cols>
  <sheetData>
    <row r="2" spans="1: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</row>
    <row r="4" spans="1: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6.25" x14ac:dyDescent="0.25">
      <c r="A6" s="2" t="s">
        <v>150</v>
      </c>
      <c r="C6" s="2" t="s">
        <v>124</v>
      </c>
      <c r="E6" s="2" t="s">
        <v>196</v>
      </c>
      <c r="G6" s="2" t="s">
        <v>13</v>
      </c>
    </row>
    <row r="7" spans="1:7" ht="21" x14ac:dyDescent="0.25">
      <c r="A7" s="5" t="s">
        <v>205</v>
      </c>
      <c r="C7" s="4">
        <f>+'سرمایه‌گذاری در سهام'!I15</f>
        <v>519361859176</v>
      </c>
      <c r="E7" s="15">
        <f>+C7/$C$12</f>
        <v>0.11265190594710514</v>
      </c>
      <c r="G7" s="15">
        <v>1.5460295313356888E-3</v>
      </c>
    </row>
    <row r="8" spans="1:7" ht="21" x14ac:dyDescent="0.25">
      <c r="A8" s="5" t="s">
        <v>217</v>
      </c>
      <c r="C8" s="4">
        <f>+'سرمایه‌گذاری در صندوق'!I12</f>
        <v>139435061581</v>
      </c>
      <c r="E8" s="15">
        <f t="shared" ref="E8:E11" si="0">+C8/$C$12</f>
        <v>3.0244087364968912E-2</v>
      </c>
      <c r="G8" s="15">
        <v>4.1506845198423454E-4</v>
      </c>
    </row>
    <row r="9" spans="1:7" ht="21" x14ac:dyDescent="0.25">
      <c r="A9" s="5" t="s">
        <v>206</v>
      </c>
      <c r="C9" s="4">
        <f>+'سرمایه‌گذاری در اوراق بهادار'!I73</f>
        <v>-2213129613011</v>
      </c>
      <c r="E9" s="15">
        <f t="shared" si="0"/>
        <v>-0.48003769358269671</v>
      </c>
      <c r="G9" s="15">
        <v>-6.5880150379487917E-3</v>
      </c>
    </row>
    <row r="10" spans="1:7" ht="21" x14ac:dyDescent="0.25">
      <c r="A10" s="5" t="s">
        <v>207</v>
      </c>
      <c r="C10" s="4">
        <f>+'درآمد سپرده بانکی'!C206</f>
        <v>3709242255474</v>
      </c>
      <c r="E10" s="15">
        <f t="shared" si="0"/>
        <v>0.80455120513014833</v>
      </c>
      <c r="G10" s="15">
        <v>1.1041623416358105E-2</v>
      </c>
    </row>
    <row r="11" spans="1:7" ht="21" x14ac:dyDescent="0.25">
      <c r="A11" s="5" t="s">
        <v>218</v>
      </c>
      <c r="C11" s="4">
        <f>+'سایر درآمدها'!C11</f>
        <v>2455415089608</v>
      </c>
      <c r="E11" s="15">
        <f t="shared" si="0"/>
        <v>0.5325904951404743</v>
      </c>
      <c r="G11" s="15">
        <v>7.3092472486217114E-3</v>
      </c>
    </row>
    <row r="12" spans="1:7" ht="21" x14ac:dyDescent="0.25">
      <c r="A12" s="5" t="s">
        <v>24</v>
      </c>
      <c r="C12" s="6">
        <f>SUM(C7:C11)</f>
        <v>4610324652828</v>
      </c>
      <c r="E12" s="7">
        <f>SUM(E7:E11)</f>
        <v>1</v>
      </c>
      <c r="F12" s="5"/>
      <c r="G12" s="8">
        <f>SUM(G7:G11)</f>
        <v>1.3723953610350947E-2</v>
      </c>
    </row>
    <row r="13" spans="1:7" ht="19.5" thickTop="1" x14ac:dyDescent="0.25"/>
    <row r="14" spans="1:7" x14ac:dyDescent="0.25">
      <c r="C14" s="18"/>
    </row>
    <row r="15" spans="1:7" x14ac:dyDescent="0.45">
      <c r="C15" s="18"/>
      <c r="G15" s="43"/>
    </row>
    <row r="16" spans="1:7" x14ac:dyDescent="0.25">
      <c r="C16" s="18"/>
    </row>
    <row r="17" spans="3:3" x14ac:dyDescent="0.25">
      <c r="C17" s="18"/>
    </row>
    <row r="18" spans="3:3" x14ac:dyDescent="0.25">
      <c r="C18" s="23"/>
    </row>
    <row r="19" spans="3:3" ht="24.75" x14ac:dyDescent="0.25">
      <c r="C19" s="24"/>
    </row>
    <row r="20" spans="3:3" x14ac:dyDescent="0.25">
      <c r="C20" s="23"/>
    </row>
    <row r="21" spans="3:3" x14ac:dyDescent="0.25">
      <c r="C21" s="23"/>
    </row>
    <row r="22" spans="3:3" x14ac:dyDescent="0.25">
      <c r="C22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1"/>
  <sheetViews>
    <sheetView rightToLeft="1" workbookViewId="0">
      <selection activeCell="Y14" sqref="Y14"/>
    </sheetView>
  </sheetViews>
  <sheetFormatPr defaultRowHeight="18.75" x14ac:dyDescent="0.25"/>
  <cols>
    <col min="1" max="1" width="35.710937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9.140625" style="4" customWidth="1"/>
    <col min="8" max="16384" width="9.140625" style="4"/>
  </cols>
  <sheetData>
    <row r="2" spans="1:7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7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</row>
    <row r="4" spans="1:7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7" ht="24" x14ac:dyDescent="0.25">
      <c r="E5" s="10" t="s">
        <v>208</v>
      </c>
    </row>
    <row r="6" spans="1:7" ht="26.25" x14ac:dyDescent="0.25">
      <c r="A6" s="2" t="s">
        <v>203</v>
      </c>
      <c r="C6" s="2" t="s">
        <v>148</v>
      </c>
      <c r="E6" s="14" t="s">
        <v>209</v>
      </c>
    </row>
    <row r="7" spans="1:7" ht="26.25" x14ac:dyDescent="0.25">
      <c r="A7" s="2" t="s">
        <v>203</v>
      </c>
      <c r="C7" s="2" t="s">
        <v>124</v>
      </c>
      <c r="E7" s="2" t="s">
        <v>124</v>
      </c>
    </row>
    <row r="8" spans="1:7" ht="21" x14ac:dyDescent="0.25">
      <c r="A8" s="5" t="s">
        <v>203</v>
      </c>
      <c r="C8" s="4">
        <v>7089028</v>
      </c>
      <c r="E8" s="4">
        <v>9351214</v>
      </c>
    </row>
    <row r="9" spans="1:7" ht="21" x14ac:dyDescent="0.25">
      <c r="A9" s="5" t="s">
        <v>204</v>
      </c>
      <c r="C9" s="4">
        <v>0</v>
      </c>
      <c r="E9" s="4">
        <v>10736765873</v>
      </c>
    </row>
    <row r="10" spans="1:7" ht="21" x14ac:dyDescent="0.25">
      <c r="A10" s="5" t="s">
        <v>215</v>
      </c>
      <c r="C10" s="4">
        <v>2455408000580</v>
      </c>
      <c r="E10" s="4">
        <v>10659898595832</v>
      </c>
    </row>
    <row r="11" spans="1:7" ht="21" x14ac:dyDescent="0.25">
      <c r="A11" s="5" t="s">
        <v>24</v>
      </c>
      <c r="C11" s="6">
        <f>SUM(C8:C10)</f>
        <v>2455415089608</v>
      </c>
      <c r="D11" s="5"/>
      <c r="E11" s="6">
        <f>SUM(E8:E10)</f>
        <v>10670644712919</v>
      </c>
      <c r="F11" s="5"/>
      <c r="G11" s="5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topLeftCell="B1" workbookViewId="0">
      <selection activeCell="O18" sqref="O18"/>
    </sheetView>
  </sheetViews>
  <sheetFormatPr defaultRowHeight="18.75" x14ac:dyDescent="0.25"/>
  <cols>
    <col min="1" max="1" width="40.2851562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3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1" ht="26.25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6.25" x14ac:dyDescent="0.2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  <c r="R3" s="1" t="s">
        <v>146</v>
      </c>
      <c r="S3" s="1" t="s">
        <v>146</v>
      </c>
      <c r="T3" s="1" t="s">
        <v>146</v>
      </c>
      <c r="U3" s="1" t="s">
        <v>146</v>
      </c>
    </row>
    <row r="4" spans="1:21" ht="26.25" x14ac:dyDescent="0.2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6.25" x14ac:dyDescent="0.25">
      <c r="A6" s="2" t="s">
        <v>3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J6" s="2" t="s">
        <v>148</v>
      </c>
      <c r="K6" s="2" t="s">
        <v>148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  <c r="R6" s="2" t="s">
        <v>149</v>
      </c>
      <c r="S6" s="2" t="s">
        <v>149</v>
      </c>
      <c r="T6" s="2" t="s">
        <v>149</v>
      </c>
      <c r="U6" s="2" t="s">
        <v>149</v>
      </c>
    </row>
    <row r="7" spans="1:21" ht="26.25" x14ac:dyDescent="0.25">
      <c r="A7" s="2" t="s">
        <v>3</v>
      </c>
      <c r="C7" s="2" t="s">
        <v>193</v>
      </c>
      <c r="E7" s="2" t="s">
        <v>194</v>
      </c>
      <c r="G7" s="2" t="s">
        <v>195</v>
      </c>
      <c r="I7" s="2" t="s">
        <v>124</v>
      </c>
      <c r="K7" s="2" t="s">
        <v>196</v>
      </c>
      <c r="M7" s="2" t="s">
        <v>193</v>
      </c>
      <c r="O7" s="2" t="s">
        <v>194</v>
      </c>
      <c r="Q7" s="2" t="s">
        <v>195</v>
      </c>
      <c r="S7" s="2" t="s">
        <v>124</v>
      </c>
      <c r="U7" s="2" t="s">
        <v>196</v>
      </c>
    </row>
    <row r="8" spans="1:21" ht="21" x14ac:dyDescent="0.25">
      <c r="A8" s="5" t="s">
        <v>15</v>
      </c>
      <c r="C8" s="4">
        <v>0</v>
      </c>
      <c r="E8" s="4">
        <v>-2591160137</v>
      </c>
      <c r="G8" s="4">
        <v>18832195236</v>
      </c>
      <c r="I8" s="4">
        <f>+G8+E8+C8</f>
        <v>16241035099</v>
      </c>
      <c r="K8" s="15">
        <f>+I8/$I$15</f>
        <v>3.1271135552324567E-2</v>
      </c>
      <c r="M8" s="4">
        <v>931034484</v>
      </c>
      <c r="O8" s="4">
        <v>14744167507</v>
      </c>
      <c r="Q8" s="4">
        <v>18832195236</v>
      </c>
      <c r="S8" s="4">
        <v>34494362743</v>
      </c>
      <c r="U8" s="15">
        <f>+S8/$S$15</f>
        <v>1.6122362277370312E-2</v>
      </c>
    </row>
    <row r="9" spans="1:21" ht="21" x14ac:dyDescent="0.25">
      <c r="A9" s="5" t="s">
        <v>20</v>
      </c>
      <c r="C9" s="4">
        <v>0</v>
      </c>
      <c r="E9" s="4">
        <v>0</v>
      </c>
      <c r="G9" s="4">
        <v>-9223067115</v>
      </c>
      <c r="I9" s="4">
        <f t="shared" ref="I9:I14" si="0">+G9+E9+C9</f>
        <v>-9223067115</v>
      </c>
      <c r="K9" s="15">
        <f t="shared" ref="K9:K14" si="1">+I9/$I$15</f>
        <v>-1.7758460603235229E-2</v>
      </c>
      <c r="M9" s="4">
        <v>1336000000</v>
      </c>
      <c r="O9" s="4">
        <v>0</v>
      </c>
      <c r="Q9" s="4">
        <v>-9223067115</v>
      </c>
      <c r="S9" s="4">
        <v>-7887067115</v>
      </c>
      <c r="U9" s="15">
        <f t="shared" ref="U9:U14" si="2">+S9/$S$15</f>
        <v>-3.6863459192261294E-3</v>
      </c>
    </row>
    <row r="10" spans="1:21" ht="21" x14ac:dyDescent="0.25">
      <c r="A10" s="5" t="s">
        <v>184</v>
      </c>
      <c r="C10" s="4">
        <v>0</v>
      </c>
      <c r="E10" s="4">
        <v>0</v>
      </c>
      <c r="G10" s="4">
        <v>0</v>
      </c>
      <c r="I10" s="4">
        <f t="shared" si="0"/>
        <v>0</v>
      </c>
      <c r="K10" s="15">
        <f t="shared" si="1"/>
        <v>0</v>
      </c>
      <c r="M10" s="4">
        <v>0</v>
      </c>
      <c r="O10" s="4">
        <v>0</v>
      </c>
      <c r="Q10" s="4">
        <v>26569</v>
      </c>
      <c r="S10" s="4">
        <v>26569</v>
      </c>
      <c r="U10" s="15">
        <f t="shared" si="2"/>
        <v>1.2418117317861703E-8</v>
      </c>
    </row>
    <row r="11" spans="1:21" ht="21" x14ac:dyDescent="0.25">
      <c r="A11" s="5" t="s">
        <v>16</v>
      </c>
      <c r="C11" s="4">
        <v>0</v>
      </c>
      <c r="E11" s="4">
        <v>174047679288</v>
      </c>
      <c r="G11" s="4">
        <v>0</v>
      </c>
      <c r="I11" s="4">
        <f t="shared" si="0"/>
        <v>174047679288</v>
      </c>
      <c r="K11" s="15">
        <f t="shared" si="1"/>
        <v>0.33511833072250918</v>
      </c>
      <c r="M11" s="4">
        <v>0</v>
      </c>
      <c r="O11" s="4">
        <v>1147946169109</v>
      </c>
      <c r="Q11" s="4">
        <v>-6662</v>
      </c>
      <c r="S11" s="4">
        <v>1147946162447</v>
      </c>
      <c r="U11" s="15">
        <f t="shared" si="2"/>
        <v>0.53653995708743174</v>
      </c>
    </row>
    <row r="12" spans="1:21" ht="21" x14ac:dyDescent="0.25">
      <c r="A12" s="5" t="s">
        <v>21</v>
      </c>
      <c r="C12" s="4">
        <v>0</v>
      </c>
      <c r="E12" s="4">
        <v>67264225438</v>
      </c>
      <c r="G12" s="4">
        <v>0</v>
      </c>
      <c r="I12" s="4">
        <f t="shared" si="0"/>
        <v>67264225438</v>
      </c>
      <c r="K12" s="15">
        <f t="shared" si="1"/>
        <v>0.12951321751797271</v>
      </c>
      <c r="M12" s="4">
        <v>183116510560</v>
      </c>
      <c r="O12" s="4">
        <v>304405805001</v>
      </c>
      <c r="Q12" s="4">
        <v>0</v>
      </c>
      <c r="S12" s="4">
        <v>487522315561</v>
      </c>
      <c r="U12" s="15">
        <f t="shared" si="2"/>
        <v>0.22786364973134449</v>
      </c>
    </row>
    <row r="13" spans="1:21" ht="21" x14ac:dyDescent="0.25">
      <c r="A13" s="5" t="s">
        <v>177</v>
      </c>
      <c r="C13" s="4">
        <v>0</v>
      </c>
      <c r="E13" s="4">
        <v>0</v>
      </c>
      <c r="G13" s="4">
        <v>0</v>
      </c>
      <c r="I13" s="4">
        <f t="shared" si="0"/>
        <v>0</v>
      </c>
      <c r="K13" s="15">
        <f t="shared" si="1"/>
        <v>0</v>
      </c>
      <c r="M13" s="4">
        <v>192824072364</v>
      </c>
      <c r="O13" s="4">
        <v>0</v>
      </c>
      <c r="Q13" s="4">
        <v>0</v>
      </c>
      <c r="S13" s="4">
        <v>192824072364</v>
      </c>
      <c r="U13" s="15">
        <f t="shared" si="2"/>
        <v>9.0124278381723308E-2</v>
      </c>
    </row>
    <row r="14" spans="1:21" ht="21" x14ac:dyDescent="0.25">
      <c r="A14" s="5" t="s">
        <v>19</v>
      </c>
      <c r="C14" s="4">
        <v>0</v>
      </c>
      <c r="E14" s="4">
        <v>271031986466</v>
      </c>
      <c r="G14" s="4">
        <v>0</v>
      </c>
      <c r="I14" s="4">
        <f t="shared" si="0"/>
        <v>271031986466</v>
      </c>
      <c r="K14" s="15">
        <f t="shared" si="1"/>
        <v>0.52185577681042883</v>
      </c>
      <c r="M14" s="4">
        <v>0</v>
      </c>
      <c r="O14" s="4">
        <v>284635398352</v>
      </c>
      <c r="Q14" s="4">
        <v>0</v>
      </c>
      <c r="S14" s="4">
        <v>284635398352</v>
      </c>
      <c r="U14" s="15">
        <f t="shared" si="2"/>
        <v>0.13303608602323894</v>
      </c>
    </row>
    <row r="15" spans="1:21" s="5" customFormat="1" ht="21" x14ac:dyDescent="0.25">
      <c r="A15" s="5" t="s">
        <v>24</v>
      </c>
      <c r="C15" s="6">
        <f>SUM(C8:C14)</f>
        <v>0</v>
      </c>
      <c r="E15" s="6">
        <f>SUM(E8:E14)</f>
        <v>509752731055</v>
      </c>
      <c r="G15" s="6">
        <f>SUM(G8:G14)</f>
        <v>9609128121</v>
      </c>
      <c r="I15" s="6">
        <f>SUM(I8:I14)</f>
        <v>519361859176</v>
      </c>
      <c r="K15" s="8">
        <f>SUM(K8:K14)</f>
        <v>1</v>
      </c>
      <c r="M15" s="6">
        <f>SUM(M8:M14)</f>
        <v>378207617408</v>
      </c>
      <c r="O15" s="6">
        <f>SUM(O8:O14)</f>
        <v>1751731539969</v>
      </c>
      <c r="Q15" s="6">
        <f>SUM(Q8:Q14)</f>
        <v>9609148028</v>
      </c>
      <c r="S15" s="6">
        <f>SUM(S8:S14)</f>
        <v>2139535270921</v>
      </c>
      <c r="U15" s="8">
        <f>SUM(U8:U14)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سپرده</vt:lpstr>
      <vt:lpstr>تعدیل قیمت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درآمد سپرده بانکی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2025-12-24T10:40:54Z</dcterms:modified>
</cp:coreProperties>
</file>