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12\"/>
    </mc:Choice>
  </mc:AlternateContent>
  <xr:revisionPtr revIDLastSave="0" documentId="13_ncr:1_{965A66D1-C860-4CD4-B1FD-FED842FF474A}" xr6:coauthVersionLast="47" xr6:coauthVersionMax="47" xr10:uidLastSave="{00000000-0000-0000-0000-000000000000}"/>
  <bookViews>
    <workbookView xWindow="-120" yWindow="-120" windowWidth="29040" windowHeight="15720" tabRatio="879" xr2:uid="{00000000-000D-0000-FFFF-FFFF00000000}"/>
  </bookViews>
  <sheets>
    <sheet name="سهام" sheetId="1" r:id="rId1"/>
    <sheet name="واحد های 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ایر درآمدها" sheetId="14" r:id="rId8"/>
    <sheet name="سرمایه‌گذاری در سهام" sheetId="11" r:id="rId9"/>
    <sheet name="سرمایه‌گذاری در صندوق" sheetId="17" r:id="rId10"/>
    <sheet name="سرمایه‌گذاری در اوراق بهادار" sheetId="12" r:id="rId11"/>
    <sheet name="مبالغ تخصیصی اوراق آوند" sheetId="18" r:id="rId12"/>
    <sheet name="درآمد سود سهام" sheetId="8" r:id="rId13"/>
    <sheet name="سود اوراق مشارکت" sheetId="7" r:id="rId14"/>
    <sheet name="سود سپرده بانکی" sheetId="19" r:id="rId15"/>
    <sheet name="درآمد سپرده بانکی" sheetId="13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1">'مبالغ تخصیصی اوراق آوند'!$A$1:$H$28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" l="1"/>
  <c r="Y15" i="16"/>
  <c r="Y65" i="3"/>
  <c r="K82" i="6"/>
  <c r="G12" i="15"/>
  <c r="I9" i="17"/>
  <c r="I10" i="17"/>
  <c r="I11" i="17"/>
  <c r="I12" i="17"/>
  <c r="I13" i="17"/>
  <c r="I14" i="17"/>
  <c r="I8" i="17"/>
  <c r="C11" i="15"/>
  <c r="C10" i="15"/>
  <c r="C9" i="15"/>
  <c r="C7" i="1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U15" i="17"/>
  <c r="U9" i="17"/>
  <c r="U10" i="17"/>
  <c r="U11" i="17"/>
  <c r="U12" i="17"/>
  <c r="U13" i="17"/>
  <c r="U14" i="17"/>
  <c r="U8" i="17"/>
  <c r="U9" i="11"/>
  <c r="U10" i="11"/>
  <c r="U11" i="11"/>
  <c r="U12" i="11"/>
  <c r="U13" i="11"/>
  <c r="U14" i="11"/>
  <c r="U15" i="11"/>
  <c r="U16" i="11"/>
  <c r="U8" i="11"/>
  <c r="U17" i="11" s="1"/>
  <c r="K9" i="11"/>
  <c r="K17" i="11" s="1"/>
  <c r="K10" i="11"/>
  <c r="K11" i="11"/>
  <c r="K12" i="11"/>
  <c r="K13" i="11"/>
  <c r="K14" i="11"/>
  <c r="K15" i="11"/>
  <c r="K16" i="11"/>
  <c r="K8" i="11"/>
  <c r="T17" i="11"/>
  <c r="S17" i="11"/>
  <c r="R17" i="11"/>
  <c r="Q17" i="11"/>
  <c r="P17" i="11"/>
  <c r="O17" i="11"/>
  <c r="N17" i="11"/>
  <c r="M17" i="11"/>
  <c r="L17" i="11"/>
  <c r="J17" i="11"/>
  <c r="H17" i="11"/>
  <c r="G17" i="11"/>
  <c r="F17" i="11"/>
  <c r="E17" i="11"/>
  <c r="D17" i="11"/>
  <c r="C17" i="11"/>
  <c r="I17" i="11"/>
  <c r="Q9" i="17"/>
  <c r="Q10" i="17"/>
  <c r="Q8" i="17"/>
  <c r="Q9" i="11"/>
  <c r="Q10" i="11"/>
  <c r="Q11" i="11"/>
  <c r="Q8" i="11"/>
  <c r="M87" i="12"/>
  <c r="I8" i="12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15" i="10"/>
  <c r="Q16" i="10"/>
  <c r="Q17" i="10"/>
  <c r="Q18" i="10"/>
  <c r="Q19" i="10"/>
  <c r="Q12" i="10" l="1"/>
  <c r="Q44" i="10"/>
  <c r="Q9" i="10"/>
  <c r="Q10" i="10"/>
  <c r="Q11" i="10"/>
  <c r="Q13" i="10"/>
  <c r="Q14" i="10"/>
  <c r="Q4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5" i="10"/>
  <c r="Q46" i="10"/>
  <c r="Q8" i="10"/>
  <c r="E49" i="10"/>
  <c r="G49" i="10"/>
  <c r="I49" i="10"/>
  <c r="M49" i="10"/>
  <c r="O49" i="10"/>
  <c r="I9" i="13" l="1"/>
  <c r="I10" i="13"/>
  <c r="I11" i="13"/>
  <c r="I12" i="13"/>
  <c r="I13" i="13"/>
  <c r="I14" i="13"/>
  <c r="I15" i="13"/>
  <c r="I16" i="13"/>
  <c r="I242" i="13" s="1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8" i="13"/>
  <c r="G242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7" i="19"/>
  <c r="G148" i="19"/>
  <c r="G149" i="19"/>
  <c r="G150" i="19"/>
  <c r="G151" i="19"/>
  <c r="G152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G170" i="19"/>
  <c r="G171" i="19"/>
  <c r="G172" i="19"/>
  <c r="G173" i="19"/>
  <c r="G174" i="19"/>
  <c r="G175" i="19"/>
  <c r="G176" i="19"/>
  <c r="G177" i="19"/>
  <c r="G178" i="19"/>
  <c r="G179" i="19"/>
  <c r="G180" i="19"/>
  <c r="G181" i="19"/>
  <c r="G182" i="19"/>
  <c r="G183" i="19"/>
  <c r="G184" i="19"/>
  <c r="G185" i="19"/>
  <c r="G186" i="19"/>
  <c r="G187" i="19"/>
  <c r="G188" i="19"/>
  <c r="G189" i="19"/>
  <c r="G190" i="19"/>
  <c r="G191" i="19"/>
  <c r="G192" i="19"/>
  <c r="G193" i="19"/>
  <c r="G194" i="19"/>
  <c r="G195" i="19"/>
  <c r="G196" i="19"/>
  <c r="G197" i="19"/>
  <c r="G198" i="19"/>
  <c r="G199" i="19"/>
  <c r="G200" i="19"/>
  <c r="G201" i="19"/>
  <c r="G202" i="19"/>
  <c r="G203" i="19"/>
  <c r="G204" i="19"/>
  <c r="G205" i="19"/>
  <c r="G206" i="19"/>
  <c r="G207" i="19"/>
  <c r="G208" i="19"/>
  <c r="G209" i="19"/>
  <c r="G210" i="19"/>
  <c r="G211" i="19"/>
  <c r="G212" i="19"/>
  <c r="G213" i="19"/>
  <c r="G214" i="19"/>
  <c r="G215" i="19"/>
  <c r="G216" i="19"/>
  <c r="G217" i="19"/>
  <c r="G218" i="19"/>
  <c r="G219" i="19"/>
  <c r="G220" i="19"/>
  <c r="G221" i="19"/>
  <c r="G222" i="19"/>
  <c r="G223" i="19"/>
  <c r="G224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G238" i="19"/>
  <c r="G239" i="19"/>
  <c r="G240" i="19"/>
  <c r="G241" i="19"/>
  <c r="M9" i="19"/>
  <c r="M242" i="19" s="1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118" i="19"/>
  <c r="M119" i="19"/>
  <c r="M120" i="19"/>
  <c r="M121" i="19"/>
  <c r="M122" i="19"/>
  <c r="M123" i="19"/>
  <c r="M124" i="19"/>
  <c r="M125" i="19"/>
  <c r="M126" i="19"/>
  <c r="M127" i="19"/>
  <c r="M128" i="19"/>
  <c r="M129" i="19"/>
  <c r="M130" i="19"/>
  <c r="M131" i="19"/>
  <c r="M132" i="19"/>
  <c r="M133" i="19"/>
  <c r="M134" i="19"/>
  <c r="M135" i="19"/>
  <c r="M136" i="19"/>
  <c r="M137" i="19"/>
  <c r="M138" i="19"/>
  <c r="M139" i="19"/>
  <c r="M140" i="19"/>
  <c r="M141" i="19"/>
  <c r="M142" i="19"/>
  <c r="M143" i="19"/>
  <c r="M144" i="19"/>
  <c r="M145" i="19"/>
  <c r="M146" i="19"/>
  <c r="M147" i="19"/>
  <c r="M148" i="19"/>
  <c r="M149" i="19"/>
  <c r="M150" i="19"/>
  <c r="M151" i="19"/>
  <c r="M152" i="19"/>
  <c r="M153" i="19"/>
  <c r="M154" i="19"/>
  <c r="M155" i="19"/>
  <c r="M156" i="19"/>
  <c r="M157" i="19"/>
  <c r="M158" i="19"/>
  <c r="M159" i="19"/>
  <c r="M160" i="19"/>
  <c r="M161" i="19"/>
  <c r="M162" i="19"/>
  <c r="M163" i="19"/>
  <c r="M164" i="19"/>
  <c r="M165" i="19"/>
  <c r="M166" i="19"/>
  <c r="M167" i="19"/>
  <c r="M168" i="19"/>
  <c r="M169" i="19"/>
  <c r="M170" i="19"/>
  <c r="M171" i="19"/>
  <c r="M172" i="19"/>
  <c r="M173" i="19"/>
  <c r="M174" i="19"/>
  <c r="M175" i="19"/>
  <c r="M176" i="19"/>
  <c r="M177" i="19"/>
  <c r="M178" i="19"/>
  <c r="M179" i="19"/>
  <c r="M180" i="19"/>
  <c r="M181" i="19"/>
  <c r="M182" i="19"/>
  <c r="M183" i="19"/>
  <c r="M184" i="19"/>
  <c r="M185" i="19"/>
  <c r="M186" i="19"/>
  <c r="M187" i="19"/>
  <c r="M188" i="19"/>
  <c r="M189" i="19"/>
  <c r="M190" i="19"/>
  <c r="M191" i="19"/>
  <c r="M192" i="19"/>
  <c r="M193" i="19"/>
  <c r="M194" i="19"/>
  <c r="M195" i="19"/>
  <c r="M196" i="19"/>
  <c r="M197" i="19"/>
  <c r="M198" i="19"/>
  <c r="M199" i="19"/>
  <c r="M200" i="19"/>
  <c r="M201" i="19"/>
  <c r="M202" i="19"/>
  <c r="M203" i="19"/>
  <c r="M204" i="19"/>
  <c r="M205" i="19"/>
  <c r="M206" i="19"/>
  <c r="M207" i="19"/>
  <c r="M208" i="19"/>
  <c r="M209" i="19"/>
  <c r="M210" i="19"/>
  <c r="M211" i="19"/>
  <c r="M212" i="19"/>
  <c r="M213" i="19"/>
  <c r="M214" i="19"/>
  <c r="M215" i="19"/>
  <c r="M216" i="19"/>
  <c r="M217" i="19"/>
  <c r="M218" i="19"/>
  <c r="M219" i="19"/>
  <c r="M220" i="19"/>
  <c r="M221" i="19"/>
  <c r="M222" i="19"/>
  <c r="M223" i="19"/>
  <c r="M224" i="19"/>
  <c r="M225" i="19"/>
  <c r="M226" i="19"/>
  <c r="M227" i="19"/>
  <c r="M228" i="19"/>
  <c r="M229" i="19"/>
  <c r="M230" i="19"/>
  <c r="M231" i="19"/>
  <c r="M232" i="19"/>
  <c r="M233" i="19"/>
  <c r="M234" i="19"/>
  <c r="M235" i="19"/>
  <c r="M236" i="19"/>
  <c r="M237" i="19"/>
  <c r="M238" i="19"/>
  <c r="M239" i="19"/>
  <c r="M240" i="19"/>
  <c r="M241" i="19"/>
  <c r="M8" i="19"/>
  <c r="E11" i="14"/>
  <c r="C11" i="14"/>
  <c r="K38" i="4"/>
  <c r="K242" i="19"/>
  <c r="I242" i="19"/>
  <c r="E242" i="19"/>
  <c r="C242" i="19"/>
  <c r="E14" i="18"/>
  <c r="S15" i="17"/>
  <c r="Q15" i="17"/>
  <c r="O15" i="17"/>
  <c r="M15" i="17"/>
  <c r="I15" i="17"/>
  <c r="G15" i="17"/>
  <c r="E15" i="17"/>
  <c r="C15" i="17"/>
  <c r="W15" i="16"/>
  <c r="U15" i="16"/>
  <c r="O15" i="16"/>
  <c r="K15" i="16"/>
  <c r="G15" i="16"/>
  <c r="E15" i="16"/>
  <c r="G242" i="13"/>
  <c r="C242" i="13"/>
  <c r="Q87" i="12"/>
  <c r="O87" i="12"/>
  <c r="K87" i="12"/>
  <c r="I87" i="12"/>
  <c r="G87" i="12"/>
  <c r="E87" i="12"/>
  <c r="C87" i="12"/>
  <c r="Q66" i="9"/>
  <c r="O66" i="9"/>
  <c r="M66" i="9"/>
  <c r="I66" i="9"/>
  <c r="G66" i="9"/>
  <c r="E66" i="9"/>
  <c r="S12" i="8"/>
  <c r="Q12" i="8"/>
  <c r="O12" i="8"/>
  <c r="M12" i="8"/>
  <c r="K12" i="8"/>
  <c r="I12" i="8"/>
  <c r="M53" i="7"/>
  <c r="K53" i="7"/>
  <c r="I53" i="7"/>
  <c r="G53" i="7"/>
  <c r="E53" i="7"/>
  <c r="C53" i="7"/>
  <c r="I82" i="6"/>
  <c r="G82" i="6"/>
  <c r="E82" i="6"/>
  <c r="C82" i="6"/>
  <c r="W65" i="3"/>
  <c r="U65" i="3"/>
  <c r="O65" i="3"/>
  <c r="K65" i="3"/>
  <c r="G65" i="3"/>
  <c r="E65" i="3"/>
  <c r="W12" i="1"/>
  <c r="U12" i="1"/>
  <c r="O12" i="1"/>
  <c r="K12" i="1"/>
  <c r="G12" i="1"/>
  <c r="E12" i="1"/>
  <c r="K11" i="17" l="1"/>
  <c r="K12" i="17"/>
  <c r="K13" i="17"/>
  <c r="K14" i="17"/>
  <c r="K8" i="17"/>
  <c r="K10" i="17"/>
  <c r="C8" i="15"/>
  <c r="C12" i="15" s="1"/>
  <c r="K9" i="17"/>
  <c r="K15" i="17" l="1"/>
  <c r="E10" i="15"/>
  <c r="E11" i="15"/>
  <c r="E7" i="15"/>
  <c r="E8" i="15"/>
  <c r="E9" i="15"/>
  <c r="E12" i="15" s="1"/>
</calcChain>
</file>

<file path=xl/sharedStrings.xml><?xml version="1.0" encoding="utf-8"?>
<sst xmlns="http://schemas.openxmlformats.org/spreadsheetml/2006/main" count="2321" uniqueCount="294">
  <si>
    <t>صندوق سرمایه‌گذاری ثابت آوند مفید</t>
  </si>
  <si>
    <t>صورت وضعیت پورتفوی</t>
  </si>
  <si>
    <t>برای ماه منتهی به 1404/12/29</t>
  </si>
  <si>
    <t>نام شرکت</t>
  </si>
  <si>
    <t>1404/11/30</t>
  </si>
  <si>
    <t>تغییرات طی دوره</t>
  </si>
  <si>
    <t>1404/12/29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</si>
  <si>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</si>
  <si>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</si>
  <si>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</si>
  <si>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</si>
  <si>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</si>
  <si>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</si>
  <si>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</si>
  <si>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</si>
  <si>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</si>
  <si>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صندوق س سهامی بیدار-اهرمی - واحد عادی</t>
  </si>
  <si>
    <t>صندوق س صنایع مفید1- بخشی</t>
  </si>
  <si>
    <t>صندوق س صنایع مفید4-بخشی</t>
  </si>
  <si>
    <t>صندوق س.توسعه اندوخته آینده-س</t>
  </si>
  <si>
    <t>صندوق سرمایه گذاری سهامی اهرمی موج فیروزه</t>
  </si>
  <si>
    <t>صندوق طلای عیار مفید</t>
  </si>
  <si>
    <t>فولاد هرمزگان جنوب</t>
  </si>
  <si>
    <t>ملی  صنایع  مس  ایران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</si>
  <si>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</si>
  <si>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</si>
  <si>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</si>
  <si>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</si>
  <si>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</si>
  <si>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</si>
  <si>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</si>
  <si>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فملی-7485-05/03/06</t>
  </si>
  <si>
    <t>1405/03/06</t>
  </si>
  <si>
    <t>اختیارف.ت.هرمز-2193-050818</t>
  </si>
  <si>
    <t>1405/08/18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</si>
  <si>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</si>
  <si>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</si>
  <si>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</si>
  <si>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</si>
  <si>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</si>
  <si>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</si>
  <si>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</si>
  <si>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</si>
  <si>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</si>
  <si>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اجاره اهداف مفید 14070531</t>
  </si>
  <si>
    <t>اسناد خزانه-م11بودجه02-050720</t>
  </si>
  <si>
    <t>اسناد خزانه-م12بودجه02-050916</t>
  </si>
  <si>
    <t>اسناد خزانه-م13بودجه02-051021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</si>
  <si>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</si>
  <si>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</si>
  <si>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</si>
  <si>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</si>
  <si>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صکوک اجاره صند412-بدون ضامن</t>
  </si>
  <si>
    <t>صکوک اجاره گل گهر504-3ماهه23%</t>
  </si>
  <si>
    <t>صکوک اجاره وکغدیر707-بدون ضامن</t>
  </si>
  <si>
    <t>صکوک مرابحه پاکشو603-3ماهه23%</t>
  </si>
  <si>
    <t>صکوک مرابحه دعبید12-3ماهه18%</t>
  </si>
  <si>
    <t>صکوک مرابحه دعبید69-3ماهه23%</t>
  </si>
  <si>
    <t>صکوک مرابحه غکورش505-بدون ضامن</t>
  </si>
  <si>
    <t>صکوک مرابحه فخوز412-بدون ضامن</t>
  </si>
  <si>
    <t>گام بانک پارسیان0508</t>
  </si>
  <si>
    <t>گام بانک تجارت0506</t>
  </si>
  <si>
    <t>گواهی اعتبارمولد شهر14050431</t>
  </si>
  <si>
    <t>گواهی اعتبارمولد شهر14050631</t>
  </si>
  <si>
    <t>گواهی اعتبارمولد شهر14050830</t>
  </si>
  <si>
    <t>گواهی اعتبارمولد ملی14050631</t>
  </si>
  <si>
    <t>گواهی اعتبارمولد کشاورزی050930</t>
  </si>
  <si>
    <t>0.43%</t>
  </si>
  <si>
    <t>مرابحه اورند پیشرو-مفید051118</t>
  </si>
  <si>
    <t>مرابحه داروسازی کوثر14060422</t>
  </si>
  <si>
    <t>مرابحه طبیعت سبز-مفید060920</t>
  </si>
  <si>
    <t>مرابحه طبیعت سبز-مفید070311</t>
  </si>
  <si>
    <t>مرابحه عام دولت 165-ش.خ051212</t>
  </si>
  <si>
    <t>مرابحه عام دولت133-ش.خ050410</t>
  </si>
  <si>
    <t>مرابحه عام دولت162-ش.خ050329</t>
  </si>
  <si>
    <t>مرابحه عام دولت172-ش.خ050623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</si>
  <si>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</si>
  <si>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</si>
  <si>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</si>
  <si>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</si>
  <si>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دولت210-ش.خ051121</t>
  </si>
  <si>
    <t>مرابحه عام دولت230-ش.خ070628</t>
  </si>
  <si>
    <t>مرابحه عام دولت231-ش.خ060825</t>
  </si>
  <si>
    <t>2.17%</t>
  </si>
  <si>
    <t>مرابحه عام دولت249-ش.خ060827</t>
  </si>
  <si>
    <t>1.16%</t>
  </si>
  <si>
    <t>مرابحه عام دولت256-ش.خ070318</t>
  </si>
  <si>
    <t>مرابحه عام دولت257-ش.خ060825</t>
  </si>
  <si>
    <t>مرابحه عام دولت269-ش.خ071021</t>
  </si>
  <si>
    <t>مرابحه عام دولت270-ش.خ071121</t>
  </si>
  <si>
    <t>مرابحه نفت و گاز سرو071226</t>
  </si>
  <si>
    <t>مرابحه کاسپین تامین 070625</t>
  </si>
  <si>
    <t>مشارکت ش قم0612-3 ماهه 20.5%</t>
  </si>
  <si>
    <t>گواهی اعتبارمولد کشاورزی050631</t>
  </si>
  <si>
    <t>گواهی اعتبارمولد شهر14050930</t>
  </si>
  <si>
    <t>شهرداری قم</t>
  </si>
  <si>
    <t>شهرداری تهران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</si>
  <si>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</si>
  <si>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</si>
  <si>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</si>
  <si>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</si>
  <si>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</si>
  <si>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1.02%</t>
  </si>
  <si>
    <t>7.66%</t>
  </si>
  <si>
    <t>7.84%</t>
  </si>
  <si>
    <t>3.09%</t>
  </si>
  <si>
    <t>0.93%</t>
  </si>
  <si>
    <t>7.76%</t>
  </si>
  <si>
    <t>1.56%</t>
  </si>
  <si>
    <t>-0.99%</t>
  </si>
  <si>
    <t>1.53%</t>
  </si>
  <si>
    <t>-6.02%</t>
  </si>
  <si>
    <t>2.20%</t>
  </si>
  <si>
    <t>4.30%</t>
  </si>
  <si>
    <t>1.00%</t>
  </si>
  <si>
    <t>5.47%</t>
  </si>
  <si>
    <t>-2.91%</t>
  </si>
  <si>
    <t>-0.98%</t>
  </si>
  <si>
    <t>-4.73%</t>
  </si>
  <si>
    <t>0.49%</t>
  </si>
  <si>
    <t>-0.81%</t>
  </si>
  <si>
    <t>0.80%</t>
  </si>
  <si>
    <t>-2.94%</t>
  </si>
  <si>
    <t>2.10%</t>
  </si>
  <si>
    <t>-1.04%</t>
  </si>
  <si>
    <t>1.21%</t>
  </si>
  <si>
    <t>1.44%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</si>
  <si>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</si>
  <si>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</si>
  <si>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</si>
  <si>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</si>
  <si>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</si>
  <si>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</si>
  <si>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</si>
  <si>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</si>
  <si>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</si>
  <si>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حافظ جنوبی</t>
  </si>
  <si>
    <t>بانک ملت چهار راه جهان کودک</t>
  </si>
  <si>
    <t>بانک صادرات بورس کالا</t>
  </si>
  <si>
    <t>بانک شهر کامرانیه</t>
  </si>
  <si>
    <t>بانک رفاه دادمان</t>
  </si>
  <si>
    <t>بانک ملت مستقل مرکزی</t>
  </si>
  <si>
    <t xml:space="preserve">بانک ملت مستقل مرکزی	</t>
  </si>
  <si>
    <t>بانک تجارت فاطمی</t>
  </si>
  <si>
    <t>بانک شهر مرکزی قم</t>
  </si>
  <si>
    <t>بانک ملت  مستقل مرکزی</t>
  </si>
  <si>
    <t>بانک صادرات طالقانی</t>
  </si>
  <si>
    <t>بانک پاسارگاد  هفت تیر</t>
  </si>
  <si>
    <t>بانک صادرات سپهبد قرنی</t>
  </si>
  <si>
    <t>بانک صادرات شریعتی</t>
  </si>
  <si>
    <t>بانک ملی بورس اوراق بهادار</t>
  </si>
  <si>
    <t xml:space="preserve">بانک صادرات سپهبد قرنی </t>
  </si>
  <si>
    <t xml:space="preserve">بانک ملت جهان کودک </t>
  </si>
  <si>
    <t>بانک ملت گلستان پاسداران</t>
  </si>
  <si>
    <t xml:space="preserve">بانک پاسارگاد هفت تیر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</si>
  <si>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</si>
  <si>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</si>
  <si>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</si>
  <si>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</si>
  <si>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</si>
  <si>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</si>
  <si>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</si>
  <si>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</si>
  <si>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اجاره تابان نوین14041015</t>
  </si>
  <si>
    <t>صکوک اجاره صملی404-6ماهه18%</t>
  </si>
  <si>
    <t>مرابحه عام دولت246-ش.خ070820</t>
  </si>
  <si>
    <t>مرابحه عام دولت245-ش.خ070813</t>
  </si>
  <si>
    <t>مرابحه عام دولت208-ش.خ060714</t>
  </si>
  <si>
    <t>مرابحه عام دولت174-ش.خ041027</t>
  </si>
  <si>
    <t>مرابحه عام دولت145-ش.خ050707</t>
  </si>
  <si>
    <t>مرابحه عام دولت143-ش.خ041009</t>
  </si>
  <si>
    <t>مرابحه عام دولت132-ش.خ041110</t>
  </si>
  <si>
    <t>مرابحه عام دولت127-ش.خ040623</t>
  </si>
  <si>
    <t>مرابحه عام دولت112-ش.خ 040408</t>
  </si>
  <si>
    <t>بانک خاورمیانه آفریقا</t>
  </si>
  <si>
    <t>بانک اقتصاد نوین اقدسیه</t>
  </si>
  <si>
    <t>بانک مسکن پیامبر</t>
  </si>
  <si>
    <t>بانک مسکن نیاوران</t>
  </si>
  <si>
    <t>بانک مسکن امیرکبیر</t>
  </si>
  <si>
    <t>بانک ملت جهان کودک</t>
  </si>
  <si>
    <t xml:space="preserve">بانک صادرات سپهبد قرنی	</t>
  </si>
  <si>
    <t>بانک تجارت کار</t>
  </si>
  <si>
    <t xml:space="preserve">بانک تجارت دیجیتال </t>
  </si>
  <si>
    <t>بانک ملت ملت مستقل</t>
  </si>
  <si>
    <t>بانک صادرات دکتر شریعتی</t>
  </si>
  <si>
    <t xml:space="preserve">بانک ملت شعبه مستقل مرکزی	</t>
  </si>
  <si>
    <t>بانک مسکن خدامی</t>
  </si>
  <si>
    <t>بانک صادرات سپهبدقرنی</t>
  </si>
  <si>
    <t>بانک مسکن سعادت آباد</t>
  </si>
  <si>
    <t>بانک رفاه مستقل مرکزی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</si>
  <si>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</si>
  <si>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</si>
  <si>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</si>
  <si>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</si>
  <si>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</si>
  <si>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</si>
  <si>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1404/05/01</t>
  </si>
  <si>
    <t>گروه صنعتی پاکشو</t>
  </si>
  <si>
    <t>1404/04/30</t>
  </si>
  <si>
    <t>1404/04/31</t>
  </si>
  <si>
    <t>گسترش سوخت سبززاگرس(سهامی عام)</t>
  </si>
  <si>
    <t>بهای فروش</t>
  </si>
  <si>
    <t>ارزش دفتری</t>
  </si>
  <si>
    <t>سود و زیان ناشی از تغییر قیمت</t>
  </si>
  <si>
    <t>سود و زیان ناشی از فروش</t>
  </si>
  <si>
    <t>امتیاز تسهیلات مسکن سال1404</t>
  </si>
  <si>
    <t>صندوق س.پشتوانه طلا زرگرکارآمد</t>
  </si>
  <si>
    <t>سایپا</t>
  </si>
  <si>
    <t>اسناد خزانه-م1بودجه01-040326</t>
  </si>
  <si>
    <t>اسناد خزانه-م3بودجه01-040520</t>
  </si>
  <si>
    <t>اسنادخزانه-م5بودجه01-041015</t>
  </si>
  <si>
    <t>اسنادخزانه-م4بودجه01-040917</t>
  </si>
  <si>
    <t>اسنادخزانه-م7بودجه01-040714</t>
  </si>
  <si>
    <t>اسنادخزانه-م9بودجه01-040826</t>
  </si>
  <si>
    <t>اسنادخزانه-م8بودجه01-040728</t>
  </si>
  <si>
    <t>سلف شیر سولیکو کاله</t>
  </si>
  <si>
    <t>اسناد خزانه-م7بودجه02-040910</t>
  </si>
  <si>
    <t>سلف میلگرد درپاد تبریز</t>
  </si>
  <si>
    <t>گام بانک تجارت0409</t>
  </si>
  <si>
    <t>گواهی اعتبار مولد شهر14040730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</si>
  <si>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</si>
  <si>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</si>
  <si>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</si>
  <si>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</si>
  <si>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</si>
  <si>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</si>
  <si>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</si>
  <si>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</si>
  <si>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</si>
  <si>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</si>
  <si>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</si>
  <si>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</si>
  <si>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</si>
  <si>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</si>
  <si>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</si>
  <si>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صندوق سرمایه گذاری ثابت آوند مفید</t>
  </si>
  <si>
    <t xml:space="preserve">صورت وضعیت درآمدها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</si>
  <si>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</si>
  <si>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</si>
  <si>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</si>
  <si>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</si>
  <si>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</si>
  <si>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</si>
  <si>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</si>
  <si>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</si>
  <si>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</si>
  <si>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</si>
  <si>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</si>
  <si>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</si>
  <si>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</si>
  <si>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</si>
  <si>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صکورش505</t>
  </si>
  <si>
    <t>-</t>
  </si>
  <si>
    <t>اورند پیشرو052</t>
  </si>
  <si>
    <t>34/5</t>
  </si>
  <si>
    <t>طبیعت066</t>
  </si>
  <si>
    <t>طبیعت072</t>
  </si>
  <si>
    <t>صکشو 6031</t>
  </si>
  <si>
    <t>37/5</t>
  </si>
  <si>
    <t>عکرمان 4</t>
  </si>
  <si>
    <t>شرکت افق توسعه معادن خاورمیانه</t>
  </si>
  <si>
    <t>فروشنده</t>
  </si>
  <si>
    <t>هکشو 407</t>
  </si>
  <si>
    <t>شرکت سولیکو کاله</t>
  </si>
  <si>
    <t>عکاله51</t>
  </si>
  <si>
    <t>شرکت سرمایه گذاری صدر تامین</t>
  </si>
  <si>
    <t>هفملی 503</t>
  </si>
  <si>
    <t>فولاد مبارکه اصفهان</t>
  </si>
  <si>
    <t>ههرمز 0508</t>
  </si>
  <si>
    <t>تامین سرمایه کاردان</t>
  </si>
  <si>
    <t>سهیدرو 053</t>
  </si>
  <si>
    <t>38/2</t>
  </si>
  <si>
    <t>تامین سرمایه دماوند</t>
  </si>
  <si>
    <t>عغدیر21</t>
  </si>
  <si>
    <t>صغدیر 707</t>
  </si>
  <si>
    <t>صگل504</t>
  </si>
  <si>
    <t>37</t>
  </si>
  <si>
    <t>اتوبوس1</t>
  </si>
  <si>
    <t>41/7</t>
  </si>
  <si>
    <t>صندوق سرمایه گذاری اختصاصی بازارگردانی الگوریتم سرآمد بازار</t>
  </si>
  <si>
    <t>سرو07</t>
  </si>
  <si>
    <t>39/25</t>
  </si>
  <si>
    <t>شرکت تامین سرمایه امین</t>
  </si>
  <si>
    <t>امین</t>
  </si>
  <si>
    <t>کاسپین 07</t>
  </si>
  <si>
    <t>جلوگیری از نوسانات بازار</t>
  </si>
  <si>
    <t>سرمایه گذاری در صندوق</t>
  </si>
  <si>
    <t>سایر درآمد ها</t>
  </si>
  <si>
    <t>درآمد ناشی از تعهد پذیره نویسی</t>
  </si>
  <si>
    <t>اختیارف ت پاکشو-4810-04/07/09</t>
  </si>
  <si>
    <t>اختیارف ت خساپا-3898-04/11/01</t>
  </si>
  <si>
    <t>1.00088744056477</t>
  </si>
  <si>
    <t>1.00071888112007</t>
  </si>
  <si>
    <t>1.00058257842324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</si>
</sst>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_(* #,##0.00_);_(* \(#,##0.00\);_(* &quot;-&quot;??_);_(@_)"/>
  </numFmts>
  <fonts count="13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11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165" fontId="5" fillId="0" borderId="0" applyFont="0" applyFill="0" applyBorder="0" applyAlignment="0" applyProtection="0"/>
  </cellStyleXfs>
  <cellXfs count="31">
    <xf numFmtId="0" fontId="0" fillId="0" borderId="0" xfId="0"/>
    <xf numFmtId="164" fontId="7" fillId="0" borderId="3" xfId="3" applyNumberFormat="1" applyFont="1" applyFill="1" applyBorder="1" applyAlignment="1">
      <alignment horizontal="center" vertical="center" wrapText="1" readingOrder="2"/>
    </xf>
    <xf numFmtId="164" fontId="4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3" fontId="11" fillId="0" borderId="0" xfId="0" applyNumberFormat="1" applyFont="1" applyFill="1"/>
    <xf numFmtId="164" fontId="6" fillId="0" borderId="0" xfId="2" applyNumberFormat="1" applyFont="1" applyFill="1" applyAlignment="1">
      <alignment horizontal="center" vertical="center"/>
    </xf>
    <xf numFmtId="164" fontId="6" fillId="0" borderId="0" xfId="2" applyNumberFormat="1" applyFont="1" applyFill="1"/>
    <xf numFmtId="164" fontId="7" fillId="0" borderId="0" xfId="2" applyNumberFormat="1" applyFont="1" applyFill="1"/>
    <xf numFmtId="164" fontId="8" fillId="0" borderId="0" xfId="2" applyNumberFormat="1" applyFont="1" applyFill="1" applyAlignment="1">
      <alignment horizontal="right" vertical="center" readingOrder="2"/>
    </xf>
    <xf numFmtId="164" fontId="9" fillId="0" borderId="3" xfId="2" applyNumberFormat="1" applyFont="1" applyFill="1" applyBorder="1" applyAlignment="1">
      <alignment horizontal="center" vertical="center" wrapText="1" readingOrder="2"/>
    </xf>
    <xf numFmtId="164" fontId="7" fillId="0" borderId="4" xfId="2" applyNumberFormat="1" applyFont="1" applyFill="1" applyBorder="1" applyAlignment="1">
      <alignment horizontal="center" vertical="center" wrapText="1" readingOrder="2"/>
    </xf>
    <xf numFmtId="164" fontId="7" fillId="0" borderId="3" xfId="2" applyNumberFormat="1" applyFont="1" applyFill="1" applyBorder="1" applyAlignment="1">
      <alignment horizontal="center" vertical="center" wrapText="1" readingOrder="2"/>
    </xf>
    <xf numFmtId="164" fontId="7" fillId="0" borderId="5" xfId="2" applyNumberFormat="1" applyFont="1" applyFill="1" applyBorder="1" applyAlignment="1">
      <alignment horizontal="center" vertical="center" wrapText="1" readingOrder="2"/>
    </xf>
    <xf numFmtId="164" fontId="7" fillId="0" borderId="0" xfId="2" applyNumberFormat="1" applyFont="1" applyFill="1" applyAlignment="1">
      <alignment horizontal="center"/>
    </xf>
    <xf numFmtId="164" fontId="7" fillId="0" borderId="3" xfId="2" applyNumberFormat="1" applyFont="1" applyFill="1" applyBorder="1" applyAlignment="1">
      <alignment horizontal="center" vertical="center" readingOrder="2"/>
    </xf>
    <xf numFmtId="164" fontId="7" fillId="0" borderId="6" xfId="2" applyNumberFormat="1" applyFont="1" applyFill="1" applyBorder="1" applyAlignment="1">
      <alignment horizontal="center" vertical="center" wrapText="1" readingOrder="2"/>
    </xf>
    <xf numFmtId="164" fontId="10" fillId="0" borderId="4" xfId="2" applyNumberFormat="1" applyFont="1" applyFill="1" applyBorder="1" applyAlignment="1">
      <alignment horizontal="center" vertical="center" wrapText="1" readingOrder="2"/>
    </xf>
    <xf numFmtId="164" fontId="10" fillId="0" borderId="5" xfId="2" applyNumberFormat="1" applyFont="1" applyFill="1" applyBorder="1" applyAlignment="1">
      <alignment horizontal="center" vertical="center" wrapText="1" readingOrder="2"/>
    </xf>
    <xf numFmtId="164" fontId="10" fillId="0" borderId="6" xfId="2" applyNumberFormat="1" applyFont="1" applyFill="1" applyBorder="1" applyAlignment="1">
      <alignment horizontal="center" vertical="center" wrapText="1" readingOrder="2"/>
    </xf>
    <xf numFmtId="164" fontId="10" fillId="0" borderId="3" xfId="2" applyNumberFormat="1" applyFont="1" applyFill="1" applyBorder="1" applyAlignment="1">
      <alignment horizontal="center" vertical="center" wrapText="1" readingOrder="2"/>
    </xf>
    <xf numFmtId="10" fontId="2" fillId="0" borderId="0" xfId="1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164" fontId="4" fillId="0" borderId="7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</cellXfs>
  <cellStyles count="4">
    <cellStyle name="Comma 2" xfId="3" xr:uid="{AEA653BE-1663-474F-9576-685B6C8BFF32}"/>
    <cellStyle name="Normal" xfId="0" builtinId="0"/>
    <cellStyle name="Normal 2" xfId="2" xr:uid="{A505364D-2EB6-440D-A811-24F216C45AA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2"/>
  <sheetViews>
    <sheetView rightToLeft="1" tabSelected="1" workbookViewId="0">
      <selection activeCell="A12" sqref="A12"/>
    </sheetView>
  </sheetViews>
  <sheetFormatPr defaultRowHeight="18.75" x14ac:dyDescent="0.25"/>
  <cols>
    <col min="1" max="1" width="40.28515625" style="3" bestFit="1" customWidth="1"/>
    <col min="2" max="2" width="1" style="3" customWidth="1"/>
    <col min="3" max="3" width="20" style="3" customWidth="1"/>
    <col min="4" max="4" width="1" style="3" customWidth="1"/>
    <col min="5" max="5" width="24" style="3" customWidth="1"/>
    <col min="6" max="6" width="1" style="3" customWidth="1"/>
    <col min="7" max="7" width="24" style="3" customWidth="1"/>
    <col min="8" max="8" width="1" style="3" customWidth="1"/>
    <col min="9" max="9" width="17" style="3" customWidth="1"/>
    <col min="10" max="10" width="1" style="3" customWidth="1"/>
    <col min="11" max="11" width="23" style="3" customWidth="1"/>
    <col min="12" max="12" width="1" style="3" customWidth="1"/>
    <col min="13" max="13" width="11" style="3" customWidth="1"/>
    <col min="14" max="14" width="1" style="3" customWidth="1"/>
    <col min="15" max="15" width="22" style="3" customWidth="1"/>
    <col min="16" max="16" width="1" style="3" customWidth="1"/>
    <col min="17" max="17" width="20" style="3" customWidth="1"/>
    <col min="18" max="18" width="1" style="3" customWidth="1"/>
    <col min="19" max="19" width="16" style="3" customWidth="1"/>
    <col min="20" max="20" width="1" style="3" customWidth="1"/>
    <col min="21" max="21" width="24" style="3" customWidth="1"/>
    <col min="22" max="22" width="1" style="3" customWidth="1"/>
    <col min="23" max="23" width="24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  <c r="R2" s="4" t="s">
        <v>0</v>
      </c>
      <c r="S2" s="4" t="s">
        <v>0</v>
      </c>
      <c r="T2" s="4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</row>
    <row r="3" spans="1:25" s="3" customFormat="1" ht="26.25" x14ac:dyDescent="0.25">
      <c r="A3" s="4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" t="s">
        <v>1</v>
      </c>
      <c r="R3" s="4" t="s">
        <v>1</v>
      </c>
      <c r="S3" s="4" t="s">
        <v>1</v>
      </c>
      <c r="T3" s="4" t="s">
        <v>1</v>
      </c>
      <c r="U3" s="4" t="s">
        <v>1</v>
      </c>
      <c r="V3" s="4" t="s">
        <v>1</v>
      </c>
      <c r="W3" s="4" t="s">
        <v>1</v>
      </c>
      <c r="X3" s="4" t="s">
        <v>1</v>
      </c>
      <c r="Y3" s="4" t="s">
        <v>1</v>
      </c>
    </row>
    <row r="4" spans="1:25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  <c r="R4" s="4" t="s">
        <v>2</v>
      </c>
      <c r="S4" s="4" t="s">
        <v>2</v>
      </c>
      <c r="T4" s="4" t="s">
        <v>2</v>
      </c>
      <c r="U4" s="4" t="s">
        <v>2</v>
      </c>
      <c r="V4" s="4" t="s">
        <v>2</v>
      </c>
      <c r="W4" s="4" t="s">
        <v>2</v>
      </c>
      <c r="X4" s="4" t="s">
        <v>2</v>
      </c>
      <c r="Y4" s="4" t="s">
        <v>2</v>
      </c>
    </row>
    <row r="6" spans="1:25" s="3" customFormat="1" ht="26.25" x14ac:dyDescent="0.25">
      <c r="A6" s="5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s="3" customFormat="1" ht="26.25" x14ac:dyDescent="0.25">
      <c r="A7" s="5" t="s">
        <v>3</v>
      </c>
      <c r="C7" s="5" t="s">
        <v>7</v>
      </c>
      <c r="E7" s="5" t="s">
        <v>8</v>
      </c>
      <c r="G7" s="5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s="3" customFormat="1" ht="26.25" x14ac:dyDescent="0.2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s="3" customFormat="1" ht="21" x14ac:dyDescent="0.25">
      <c r="A9" s="2" t="s">
        <v>15</v>
      </c>
      <c r="C9" s="3">
        <v>11000000</v>
      </c>
      <c r="E9" s="3">
        <v>47714883260</v>
      </c>
      <c r="G9" s="3">
        <v>62730834188</v>
      </c>
      <c r="I9" s="3">
        <v>0</v>
      </c>
      <c r="K9" s="3">
        <v>0</v>
      </c>
      <c r="M9" s="3">
        <v>0</v>
      </c>
      <c r="O9" s="3">
        <v>0</v>
      </c>
      <c r="Q9" s="3">
        <v>11000000</v>
      </c>
      <c r="S9" s="3">
        <v>5887</v>
      </c>
      <c r="U9" s="3">
        <v>47714883260</v>
      </c>
      <c r="W9" s="3">
        <v>64359780562</v>
      </c>
      <c r="Y9" s="24">
        <v>1.8209618659659901E-4</v>
      </c>
    </row>
    <row r="10" spans="1:25" s="3" customFormat="1" ht="21" x14ac:dyDescent="0.25">
      <c r="A10" s="2" t="s">
        <v>22</v>
      </c>
      <c r="C10" s="3">
        <v>8465011287</v>
      </c>
      <c r="E10" s="3">
        <v>15001943513057</v>
      </c>
      <c r="G10" s="3">
        <v>15833429560415</v>
      </c>
      <c r="I10" s="3">
        <v>0</v>
      </c>
      <c r="K10" s="3">
        <v>0</v>
      </c>
      <c r="M10" s="3">
        <v>0</v>
      </c>
      <c r="O10" s="3">
        <v>0</v>
      </c>
      <c r="Q10" s="3">
        <v>8465011287</v>
      </c>
      <c r="S10" s="3">
        <v>1914</v>
      </c>
      <c r="U10" s="3">
        <v>15001943513057</v>
      </c>
      <c r="W10" s="3">
        <v>16102648341463</v>
      </c>
      <c r="Y10" s="24">
        <v>4.555998841950281E-2</v>
      </c>
    </row>
    <row r="11" spans="1:25" s="3" customFormat="1" ht="21" x14ac:dyDescent="0.25">
      <c r="A11" s="2" t="s">
        <v>23</v>
      </c>
      <c r="C11" s="3">
        <v>494909488</v>
      </c>
      <c r="E11" s="3">
        <v>2500600120140</v>
      </c>
      <c r="G11" s="3">
        <v>3264073960799</v>
      </c>
      <c r="I11" s="3">
        <v>0</v>
      </c>
      <c r="K11" s="3">
        <v>0</v>
      </c>
      <c r="M11" s="3">
        <v>0</v>
      </c>
      <c r="O11" s="3">
        <v>0</v>
      </c>
      <c r="Q11" s="3">
        <v>494909488</v>
      </c>
      <c r="S11" s="3">
        <v>6775</v>
      </c>
      <c r="U11" s="3">
        <v>2500600120140</v>
      </c>
      <c r="W11" s="3">
        <v>3332444406934</v>
      </c>
      <c r="Y11" s="24">
        <v>9.4286433739976857E-3</v>
      </c>
    </row>
    <row r="12" spans="1:25" s="2" customFormat="1" ht="21" x14ac:dyDescent="0.25">
      <c r="A12" s="2" t="s">
        <v>24</v>
      </c>
      <c r="C12" s="3" t="s">
        <v>24</v>
      </c>
      <c r="D12" s="3"/>
      <c r="E12" s="6">
        <f>SUM(E9:E11)</f>
        <v>17550258516457</v>
      </c>
      <c r="G12" s="6">
        <f>SUM(G9:G11)</f>
        <v>19160234355402</v>
      </c>
      <c r="H12" s="3"/>
      <c r="I12" s="3" t="s">
        <v>24</v>
      </c>
      <c r="J12" s="3"/>
      <c r="K12" s="6">
        <f>SUM(K9:K11)</f>
        <v>0</v>
      </c>
      <c r="M12" s="2" t="s">
        <v>24</v>
      </c>
      <c r="O12" s="6">
        <f>SUM(O9:O11)</f>
        <v>0</v>
      </c>
      <c r="P12" s="3"/>
      <c r="Q12" s="3" t="s">
        <v>24</v>
      </c>
      <c r="R12" s="3"/>
      <c r="S12" s="3" t="s">
        <v>24</v>
      </c>
      <c r="T12" s="3"/>
      <c r="U12" s="6">
        <f>SUM(U9:U11)</f>
        <v>17550258516457</v>
      </c>
      <c r="W12" s="6">
        <f>SUM(W9:W11)</f>
        <v>19499452528959</v>
      </c>
      <c r="Y12" s="27">
        <f>SUM(Y9:Y11)</f>
        <v>5.5170727980097096E-2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264F-5AAD-496C-89E8-28AF0426D39A}">
  <dimension ref="A2:U22"/>
  <sheetViews>
    <sheetView rightToLeft="1" zoomScaleNormal="100" workbookViewId="0">
      <selection activeCell="A43" sqref="A1:XFD1048576"/>
    </sheetView>
  </sheetViews>
  <sheetFormatPr defaultRowHeight="18.75" x14ac:dyDescent="0.25"/>
  <cols>
    <col min="1" max="1" width="40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3" style="3" customWidth="1"/>
    <col min="16" max="16" width="1" style="3" customWidth="1"/>
    <col min="17" max="17" width="24" style="3" customWidth="1"/>
    <col min="18" max="18" width="1" style="3" customWidth="1"/>
    <col min="19" max="19" width="24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  <c r="R2" s="4" t="s">
        <v>0</v>
      </c>
      <c r="S2" s="4" t="s">
        <v>0</v>
      </c>
      <c r="T2" s="4" t="s">
        <v>0</v>
      </c>
      <c r="U2" s="4" t="s">
        <v>0</v>
      </c>
    </row>
    <row r="3" spans="1:21" s="3" customFormat="1" ht="26.25" x14ac:dyDescent="0.25">
      <c r="A3" s="4" t="s">
        <v>155</v>
      </c>
      <c r="B3" s="4" t="s">
        <v>155</v>
      </c>
      <c r="C3" s="4" t="s">
        <v>155</v>
      </c>
      <c r="D3" s="4" t="s">
        <v>155</v>
      </c>
      <c r="E3" s="4" t="s">
        <v>155</v>
      </c>
      <c r="F3" s="4" t="s">
        <v>155</v>
      </c>
      <c r="G3" s="4" t="s">
        <v>155</v>
      </c>
      <c r="H3" s="4" t="s">
        <v>155</v>
      </c>
      <c r="I3" s="4" t="s">
        <v>155</v>
      </c>
      <c r="J3" s="4" t="s">
        <v>155</v>
      </c>
      <c r="K3" s="4" t="s">
        <v>155</v>
      </c>
      <c r="L3" s="4" t="s">
        <v>155</v>
      </c>
      <c r="M3" s="4" t="s">
        <v>155</v>
      </c>
      <c r="N3" s="4" t="s">
        <v>155</v>
      </c>
      <c r="O3" s="4" t="s">
        <v>155</v>
      </c>
      <c r="P3" s="4" t="s">
        <v>155</v>
      </c>
      <c r="Q3" s="4" t="s">
        <v>155</v>
      </c>
      <c r="R3" s="4" t="s">
        <v>155</v>
      </c>
      <c r="S3" s="4" t="s">
        <v>155</v>
      </c>
      <c r="T3" s="4" t="s">
        <v>155</v>
      </c>
      <c r="U3" s="4" t="s">
        <v>155</v>
      </c>
    </row>
    <row r="4" spans="1:21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  <c r="R4" s="4" t="s">
        <v>2</v>
      </c>
      <c r="S4" s="4" t="s">
        <v>2</v>
      </c>
      <c r="T4" s="4" t="s">
        <v>2</v>
      </c>
      <c r="U4" s="4" t="s">
        <v>2</v>
      </c>
    </row>
    <row r="6" spans="1:21" s="3" customFormat="1" ht="27" thickBot="1" x14ac:dyDescent="0.3">
      <c r="A6" s="5" t="s">
        <v>3</v>
      </c>
      <c r="C6" s="5" t="s">
        <v>157</v>
      </c>
      <c r="D6" s="5" t="s">
        <v>157</v>
      </c>
      <c r="E6" s="5" t="s">
        <v>157</v>
      </c>
      <c r="F6" s="5" t="s">
        <v>157</v>
      </c>
      <c r="G6" s="5" t="s">
        <v>157</v>
      </c>
      <c r="H6" s="5" t="s">
        <v>157</v>
      </c>
      <c r="I6" s="5" t="s">
        <v>157</v>
      </c>
      <c r="J6" s="5" t="s">
        <v>157</v>
      </c>
      <c r="K6" s="5" t="s">
        <v>157</v>
      </c>
      <c r="M6" s="5" t="s">
        <v>158</v>
      </c>
      <c r="N6" s="5" t="s">
        <v>158</v>
      </c>
      <c r="O6" s="5" t="s">
        <v>158</v>
      </c>
      <c r="P6" s="5" t="s">
        <v>158</v>
      </c>
      <c r="Q6" s="5" t="s">
        <v>158</v>
      </c>
      <c r="R6" s="5" t="s">
        <v>158</v>
      </c>
      <c r="S6" s="5" t="s">
        <v>158</v>
      </c>
      <c r="T6" s="5" t="s">
        <v>158</v>
      </c>
      <c r="U6" s="5" t="s">
        <v>158</v>
      </c>
    </row>
    <row r="7" spans="1:21" s="3" customFormat="1" ht="27" thickBot="1" x14ac:dyDescent="0.3">
      <c r="A7" s="5" t="s">
        <v>3</v>
      </c>
      <c r="C7" s="26" t="s">
        <v>220</v>
      </c>
      <c r="E7" s="26" t="s">
        <v>221</v>
      </c>
      <c r="G7" s="26" t="s">
        <v>222</v>
      </c>
      <c r="I7" s="26" t="s">
        <v>129</v>
      </c>
      <c r="K7" s="26" t="s">
        <v>223</v>
      </c>
      <c r="M7" s="26" t="s">
        <v>220</v>
      </c>
      <c r="O7" s="26" t="s">
        <v>221</v>
      </c>
      <c r="Q7" s="26" t="s">
        <v>222</v>
      </c>
      <c r="S7" s="26" t="s">
        <v>129</v>
      </c>
      <c r="U7" s="26" t="s">
        <v>223</v>
      </c>
    </row>
    <row r="8" spans="1:21" s="3" customFormat="1" ht="21" x14ac:dyDescent="0.25">
      <c r="A8" s="2" t="s">
        <v>20</v>
      </c>
      <c r="C8" s="3">
        <v>0</v>
      </c>
      <c r="E8" s="3">
        <v>78464997927</v>
      </c>
      <c r="G8" s="3">
        <v>0</v>
      </c>
      <c r="I8" s="3">
        <f>+G8+E8+C8</f>
        <v>78464997927</v>
      </c>
      <c r="K8" s="24">
        <f>+I8/$I$15</f>
        <v>0.4942135770225336</v>
      </c>
      <c r="M8" s="3">
        <v>0</v>
      </c>
      <c r="O8" s="3">
        <v>267884766823</v>
      </c>
      <c r="Q8" s="3">
        <f>VLOOKUP(A8,'درآمد ناشی از فروش'!A:Q,17,0)</f>
        <v>122151034289</v>
      </c>
      <c r="S8" s="3">
        <v>369671685120</v>
      </c>
      <c r="U8" s="24">
        <f>+S8/$S$15</f>
        <v>0.29172008896032864</v>
      </c>
    </row>
    <row r="9" spans="1:21" s="3" customFormat="1" ht="21" x14ac:dyDescent="0.25">
      <c r="A9" s="2" t="s">
        <v>16</v>
      </c>
      <c r="C9" s="3">
        <v>0</v>
      </c>
      <c r="E9" s="3">
        <v>55657364800</v>
      </c>
      <c r="G9" s="3">
        <v>0</v>
      </c>
      <c r="I9" s="3">
        <f t="shared" ref="I9:I14" si="0">+G9+E9+C9</f>
        <v>55657364800</v>
      </c>
      <c r="K9" s="24">
        <f t="shared" ref="K9:K14" si="1">+I9/$I$15</f>
        <v>0.35055918017160814</v>
      </c>
      <c r="M9" s="3">
        <v>0</v>
      </c>
      <c r="O9" s="3">
        <v>187129800497</v>
      </c>
      <c r="Q9" s="3">
        <f>VLOOKUP(A9,'درآمد ناشی از فروش'!A:Q,17,0)</f>
        <v>208809213197</v>
      </c>
      <c r="S9" s="3">
        <v>381448194102</v>
      </c>
      <c r="U9" s="24">
        <f t="shared" ref="U9:U14" si="2">+S9/$S$15</f>
        <v>0.30101331964624378</v>
      </c>
    </row>
    <row r="10" spans="1:21" s="3" customFormat="1" ht="21" x14ac:dyDescent="0.25">
      <c r="A10" s="2" t="s">
        <v>206</v>
      </c>
      <c r="C10" s="3">
        <v>0</v>
      </c>
      <c r="E10" s="3">
        <v>0</v>
      </c>
      <c r="G10" s="3">
        <v>0</v>
      </c>
      <c r="I10" s="3">
        <f t="shared" si="0"/>
        <v>0</v>
      </c>
      <c r="K10" s="24">
        <f t="shared" si="1"/>
        <v>0</v>
      </c>
      <c r="M10" s="3">
        <v>0</v>
      </c>
      <c r="O10" s="3">
        <v>0</v>
      </c>
      <c r="Q10" s="3">
        <f>VLOOKUP(A10,'درآمد ناشی از فروش'!A:Q,17,0)</f>
        <v>5412255629</v>
      </c>
      <c r="S10" s="3">
        <v>5412255629</v>
      </c>
      <c r="U10" s="24">
        <f t="shared" si="2"/>
        <v>4.2709889805474304E-3</v>
      </c>
    </row>
    <row r="11" spans="1:21" s="3" customFormat="1" ht="21" x14ac:dyDescent="0.25">
      <c r="A11" s="2" t="s">
        <v>19</v>
      </c>
      <c r="C11" s="3">
        <v>0</v>
      </c>
      <c r="E11" s="3">
        <v>-6840093667</v>
      </c>
      <c r="G11" s="3">
        <v>0</v>
      </c>
      <c r="I11" s="3">
        <f t="shared" si="0"/>
        <v>-6840093667</v>
      </c>
      <c r="K11" s="24">
        <f t="shared" si="1"/>
        <v>-4.3082485791719138E-2</v>
      </c>
      <c r="M11" s="3">
        <v>0</v>
      </c>
      <c r="O11" s="3">
        <v>-53726383178</v>
      </c>
      <c r="Q11" s="3">
        <v>0</v>
      </c>
      <c r="S11" s="3">
        <v>-53726383177</v>
      </c>
      <c r="U11" s="24">
        <f t="shared" si="2"/>
        <v>-4.2397256567874471E-2</v>
      </c>
    </row>
    <row r="12" spans="1:21" s="3" customFormat="1" ht="21" x14ac:dyDescent="0.25">
      <c r="A12" s="2" t="s">
        <v>21</v>
      </c>
      <c r="C12" s="3">
        <v>0</v>
      </c>
      <c r="E12" s="3">
        <v>36453323914</v>
      </c>
      <c r="G12" s="3">
        <v>0</v>
      </c>
      <c r="I12" s="3">
        <f t="shared" si="0"/>
        <v>36453323914</v>
      </c>
      <c r="K12" s="24">
        <f t="shared" si="1"/>
        <v>0.22960209114718844</v>
      </c>
      <c r="M12" s="3">
        <v>0</v>
      </c>
      <c r="O12" s="3">
        <v>606927869639</v>
      </c>
      <c r="Q12" s="3">
        <v>0</v>
      </c>
      <c r="S12" s="3">
        <v>606927869639</v>
      </c>
      <c r="U12" s="24">
        <f t="shared" si="2"/>
        <v>0.47894674991436853</v>
      </c>
    </row>
    <row r="13" spans="1:21" s="3" customFormat="1" ht="21" x14ac:dyDescent="0.25">
      <c r="A13" s="2" t="s">
        <v>18</v>
      </c>
      <c r="C13" s="3">
        <v>0</v>
      </c>
      <c r="E13" s="3">
        <v>-623833848</v>
      </c>
      <c r="G13" s="3">
        <v>0</v>
      </c>
      <c r="I13" s="3">
        <f t="shared" si="0"/>
        <v>-623833848</v>
      </c>
      <c r="K13" s="24">
        <f t="shared" si="1"/>
        <v>-3.9292317037291644E-3</v>
      </c>
      <c r="M13" s="3">
        <v>0</v>
      </c>
      <c r="O13" s="3">
        <v>-3725235904</v>
      </c>
      <c r="Q13" s="3">
        <v>0</v>
      </c>
      <c r="S13" s="3">
        <v>-3725235903</v>
      </c>
      <c r="U13" s="24">
        <f t="shared" si="2"/>
        <v>-2.9397062116580702E-3</v>
      </c>
    </row>
    <row r="14" spans="1:21" s="3" customFormat="1" ht="21.75" thickBot="1" x14ac:dyDescent="0.3">
      <c r="A14" s="2" t="s">
        <v>17</v>
      </c>
      <c r="C14" s="3">
        <v>0</v>
      </c>
      <c r="E14" s="3">
        <v>-4344372767</v>
      </c>
      <c r="G14" s="3">
        <v>0</v>
      </c>
      <c r="I14" s="3">
        <f t="shared" si="0"/>
        <v>-4344372767</v>
      </c>
      <c r="K14" s="24">
        <f t="shared" si="1"/>
        <v>-2.7363130845881888E-2</v>
      </c>
      <c r="M14" s="3">
        <v>0</v>
      </c>
      <c r="O14" s="3">
        <v>-38794713437</v>
      </c>
      <c r="Q14" s="3">
        <v>0</v>
      </c>
      <c r="S14" s="3">
        <v>-38794713436</v>
      </c>
      <c r="U14" s="24">
        <f t="shared" si="2"/>
        <v>-3.0614184721955848E-2</v>
      </c>
    </row>
    <row r="15" spans="1:21" s="3" customFormat="1" ht="21.75" thickBot="1" x14ac:dyDescent="0.3">
      <c r="A15" s="2" t="s">
        <v>24</v>
      </c>
      <c r="C15" s="6">
        <f>SUM(C8:C14)</f>
        <v>0</v>
      </c>
      <c r="D15" s="2"/>
      <c r="E15" s="6">
        <f>SUM(E8:E14)</f>
        <v>158767386359</v>
      </c>
      <c r="F15" s="2"/>
      <c r="G15" s="6">
        <f>SUM(G8:G14)</f>
        <v>0</v>
      </c>
      <c r="H15" s="2"/>
      <c r="I15" s="6">
        <f>SUM(I8:I14)</f>
        <v>158767386359</v>
      </c>
      <c r="K15" s="25">
        <f>SUM(K8:K14)</f>
        <v>0.99999999999999978</v>
      </c>
      <c r="M15" s="6">
        <f>SUM(M8:M14)</f>
        <v>0</v>
      </c>
      <c r="N15" s="2"/>
      <c r="O15" s="6">
        <f>SUM(O8:O14)</f>
        <v>965696104440</v>
      </c>
      <c r="Q15" s="6">
        <f>SUM(Q8:Q14)</f>
        <v>336372503115</v>
      </c>
      <c r="R15" s="2"/>
      <c r="S15" s="6">
        <f>SUM(S8:S14)</f>
        <v>1267213671974</v>
      </c>
      <c r="U15" s="25">
        <f>SUM(U8:U14)</f>
        <v>1</v>
      </c>
    </row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7"/>
  <sheetViews>
    <sheetView rightToLeft="1" topLeftCell="A64" workbookViewId="0">
      <selection activeCell="A43" sqref="A1:XFD1048576"/>
    </sheetView>
  </sheetViews>
  <sheetFormatPr defaultRowHeight="18.75" x14ac:dyDescent="0.25"/>
  <cols>
    <col min="1" max="1" width="33.425781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22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4" style="3" customWidth="1"/>
    <col min="14" max="14" width="1" style="3" customWidth="1"/>
    <col min="15" max="15" width="24" style="3" customWidth="1"/>
    <col min="16" max="16" width="1" style="3" customWidth="1"/>
    <col min="17" max="17" width="24" style="3" customWidth="1"/>
    <col min="18" max="18" width="1" style="3" customWidth="1"/>
    <col min="19" max="19" width="9.140625" style="3" customWidth="1"/>
    <col min="20" max="16384" width="9.140625" style="3"/>
  </cols>
  <sheetData>
    <row r="2" spans="1:17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</row>
    <row r="3" spans="1:17" s="3" customFormat="1" ht="26.25" x14ac:dyDescent="0.25">
      <c r="A3" s="4" t="s">
        <v>155</v>
      </c>
      <c r="B3" s="4" t="s">
        <v>155</v>
      </c>
      <c r="C3" s="4" t="s">
        <v>155</v>
      </c>
      <c r="D3" s="4" t="s">
        <v>155</v>
      </c>
      <c r="E3" s="4" t="s">
        <v>155</v>
      </c>
      <c r="F3" s="4" t="s">
        <v>155</v>
      </c>
      <c r="G3" s="4" t="s">
        <v>155</v>
      </c>
      <c r="H3" s="4" t="s">
        <v>155</v>
      </c>
      <c r="I3" s="4" t="s">
        <v>155</v>
      </c>
      <c r="J3" s="4" t="s">
        <v>155</v>
      </c>
      <c r="K3" s="4" t="s">
        <v>155</v>
      </c>
      <c r="L3" s="4" t="s">
        <v>155</v>
      </c>
      <c r="M3" s="4" t="s">
        <v>155</v>
      </c>
      <c r="N3" s="4" t="s">
        <v>155</v>
      </c>
      <c r="O3" s="4" t="s">
        <v>155</v>
      </c>
      <c r="P3" s="4" t="s">
        <v>155</v>
      </c>
      <c r="Q3" s="4" t="s">
        <v>155</v>
      </c>
    </row>
    <row r="4" spans="1:17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</row>
    <row r="6" spans="1:17" s="3" customFormat="1" ht="26.25" x14ac:dyDescent="0.25">
      <c r="A6" s="5" t="s">
        <v>159</v>
      </c>
      <c r="C6" s="5" t="s">
        <v>157</v>
      </c>
      <c r="D6" s="5" t="s">
        <v>157</v>
      </c>
      <c r="E6" s="5" t="s">
        <v>157</v>
      </c>
      <c r="F6" s="5" t="s">
        <v>157</v>
      </c>
      <c r="G6" s="5" t="s">
        <v>157</v>
      </c>
      <c r="H6" s="5" t="s">
        <v>157</v>
      </c>
      <c r="I6" s="5" t="s">
        <v>157</v>
      </c>
      <c r="K6" s="5" t="s">
        <v>158</v>
      </c>
      <c r="L6" s="5" t="s">
        <v>158</v>
      </c>
      <c r="M6" s="5" t="s">
        <v>158</v>
      </c>
      <c r="N6" s="5" t="s">
        <v>158</v>
      </c>
      <c r="O6" s="5" t="s">
        <v>158</v>
      </c>
      <c r="P6" s="5" t="s">
        <v>158</v>
      </c>
      <c r="Q6" s="5" t="s">
        <v>158</v>
      </c>
    </row>
    <row r="7" spans="1:17" s="3" customFormat="1" ht="26.25" x14ac:dyDescent="0.25">
      <c r="A7" s="5" t="s">
        <v>159</v>
      </c>
      <c r="C7" s="5" t="s">
        <v>224</v>
      </c>
      <c r="E7" s="5" t="s">
        <v>221</v>
      </c>
      <c r="G7" s="5" t="s">
        <v>222</v>
      </c>
      <c r="I7" s="5" t="s">
        <v>225</v>
      </c>
      <c r="K7" s="5" t="s">
        <v>224</v>
      </c>
      <c r="M7" s="5" t="s">
        <v>221</v>
      </c>
      <c r="O7" s="5" t="s">
        <v>222</v>
      </c>
      <c r="Q7" s="5" t="s">
        <v>225</v>
      </c>
    </row>
    <row r="8" spans="1:17" s="3" customFormat="1" ht="21" x14ac:dyDescent="0.25">
      <c r="A8" s="2" t="s">
        <v>56</v>
      </c>
      <c r="C8" s="3">
        <v>12699161909</v>
      </c>
      <c r="E8" s="3">
        <v>0</v>
      </c>
      <c r="G8" s="3">
        <v>60525640383</v>
      </c>
      <c r="I8" s="3">
        <f>+G8+E8+C8</f>
        <v>73224802292</v>
      </c>
      <c r="K8" s="3">
        <v>147456539361</v>
      </c>
      <c r="M8" s="3">
        <v>0</v>
      </c>
      <c r="O8" s="3">
        <v>60525640383</v>
      </c>
      <c r="Q8" s="3">
        <f>+O8+M8+K8</f>
        <v>207982179744</v>
      </c>
    </row>
    <row r="9" spans="1:17" s="3" customFormat="1" ht="21" x14ac:dyDescent="0.25">
      <c r="A9" s="2" t="s">
        <v>52</v>
      </c>
      <c r="C9" s="3">
        <v>30696048120</v>
      </c>
      <c r="E9" s="3">
        <v>0</v>
      </c>
      <c r="G9" s="3">
        <v>161437724483</v>
      </c>
      <c r="I9" s="3">
        <f t="shared" ref="I9:I72" si="0">+G9+E9+C9</f>
        <v>192133772603</v>
      </c>
      <c r="K9" s="3">
        <v>370960683812</v>
      </c>
      <c r="M9" s="3">
        <v>0</v>
      </c>
      <c r="O9" s="3">
        <v>161437724483</v>
      </c>
      <c r="Q9" s="3">
        <f t="shared" ref="Q9:Q72" si="1">+O9+M9+K9</f>
        <v>532398408295</v>
      </c>
    </row>
    <row r="10" spans="1:17" s="3" customFormat="1" ht="21" x14ac:dyDescent="0.25">
      <c r="A10" s="2" t="s">
        <v>59</v>
      </c>
      <c r="C10" s="3">
        <v>4097550193</v>
      </c>
      <c r="E10" s="3">
        <v>0</v>
      </c>
      <c r="G10" s="3">
        <v>53363186562</v>
      </c>
      <c r="I10" s="3">
        <f t="shared" si="0"/>
        <v>57460736755</v>
      </c>
      <c r="K10" s="3">
        <v>138851954600</v>
      </c>
      <c r="M10" s="3">
        <v>0</v>
      </c>
      <c r="O10" s="3">
        <v>53363186562</v>
      </c>
      <c r="Q10" s="3">
        <f t="shared" si="1"/>
        <v>192215141162</v>
      </c>
    </row>
    <row r="11" spans="1:17" s="3" customFormat="1" ht="21" x14ac:dyDescent="0.25">
      <c r="A11" s="2" t="s">
        <v>41</v>
      </c>
      <c r="C11" s="3">
        <v>0</v>
      </c>
      <c r="E11" s="3">
        <v>0</v>
      </c>
      <c r="G11" s="3">
        <v>389978264439</v>
      </c>
      <c r="I11" s="3">
        <f t="shared" si="0"/>
        <v>389978264439</v>
      </c>
      <c r="K11" s="3">
        <v>0</v>
      </c>
      <c r="M11" s="3">
        <v>0</v>
      </c>
      <c r="O11" s="3">
        <v>389978264439</v>
      </c>
      <c r="Q11" s="3">
        <f t="shared" si="1"/>
        <v>389978264439</v>
      </c>
    </row>
    <row r="12" spans="1:17" s="3" customFormat="1" ht="21" x14ac:dyDescent="0.25">
      <c r="A12" s="2" t="s">
        <v>48</v>
      </c>
      <c r="C12" s="3">
        <v>0</v>
      </c>
      <c r="E12" s="3">
        <v>0</v>
      </c>
      <c r="G12" s="3">
        <v>41181797665</v>
      </c>
      <c r="I12" s="3">
        <f t="shared" si="0"/>
        <v>41181797665</v>
      </c>
      <c r="K12" s="3">
        <v>0</v>
      </c>
      <c r="M12" s="3">
        <v>0</v>
      </c>
      <c r="O12" s="3">
        <v>41181797665</v>
      </c>
      <c r="Q12" s="3">
        <f t="shared" si="1"/>
        <v>41181797665</v>
      </c>
    </row>
    <row r="13" spans="1:17" s="3" customFormat="1" ht="21" x14ac:dyDescent="0.25">
      <c r="A13" s="2" t="s">
        <v>164</v>
      </c>
      <c r="C13" s="3">
        <v>0</v>
      </c>
      <c r="E13" s="3">
        <v>0</v>
      </c>
      <c r="G13" s="3">
        <v>0</v>
      </c>
      <c r="I13" s="3">
        <f t="shared" si="0"/>
        <v>0</v>
      </c>
      <c r="K13" s="3">
        <v>11674737558</v>
      </c>
      <c r="M13" s="3">
        <v>0</v>
      </c>
      <c r="O13" s="3">
        <v>4359498659</v>
      </c>
      <c r="Q13" s="3">
        <f t="shared" si="1"/>
        <v>16034236217</v>
      </c>
    </row>
    <row r="14" spans="1:17" s="3" customFormat="1" ht="21" x14ac:dyDescent="0.25">
      <c r="A14" s="2" t="s">
        <v>163</v>
      </c>
      <c r="C14" s="3">
        <v>0</v>
      </c>
      <c r="E14" s="3">
        <v>0</v>
      </c>
      <c r="G14" s="3">
        <v>0</v>
      </c>
      <c r="I14" s="3">
        <f t="shared" si="0"/>
        <v>0</v>
      </c>
      <c r="K14" s="3">
        <v>11314303278</v>
      </c>
      <c r="M14" s="3">
        <v>0</v>
      </c>
      <c r="O14" s="3">
        <v>6017366723</v>
      </c>
      <c r="Q14" s="3">
        <f t="shared" si="1"/>
        <v>17331670001</v>
      </c>
    </row>
    <row r="15" spans="1:17" s="3" customFormat="1" ht="21" x14ac:dyDescent="0.25">
      <c r="A15" s="2" t="s">
        <v>208</v>
      </c>
      <c r="C15" s="3">
        <v>0</v>
      </c>
      <c r="E15" s="3">
        <v>0</v>
      </c>
      <c r="G15" s="3">
        <v>0</v>
      </c>
      <c r="I15" s="3">
        <f t="shared" si="0"/>
        <v>0</v>
      </c>
      <c r="K15" s="3">
        <v>0</v>
      </c>
      <c r="M15" s="3">
        <v>0</v>
      </c>
      <c r="O15" s="3">
        <v>1649797124</v>
      </c>
      <c r="Q15" s="3">
        <f t="shared" si="1"/>
        <v>1649797124</v>
      </c>
    </row>
    <row r="16" spans="1:17" s="3" customFormat="1" ht="21" x14ac:dyDescent="0.25">
      <c r="A16" s="2" t="s">
        <v>173</v>
      </c>
      <c r="C16" s="3">
        <v>0</v>
      </c>
      <c r="E16" s="3">
        <v>0</v>
      </c>
      <c r="G16" s="3">
        <v>0</v>
      </c>
      <c r="I16" s="3">
        <f t="shared" si="0"/>
        <v>0</v>
      </c>
      <c r="K16" s="3">
        <v>1465995850</v>
      </c>
      <c r="M16" s="3">
        <v>0</v>
      </c>
      <c r="O16" s="3">
        <v>3523096921</v>
      </c>
      <c r="Q16" s="3">
        <f t="shared" si="1"/>
        <v>4989092771</v>
      </c>
    </row>
    <row r="17" spans="1:17" s="3" customFormat="1" ht="21" x14ac:dyDescent="0.25">
      <c r="A17" s="2" t="s">
        <v>209</v>
      </c>
      <c r="C17" s="3">
        <v>0</v>
      </c>
      <c r="E17" s="3">
        <v>0</v>
      </c>
      <c r="G17" s="3">
        <v>0</v>
      </c>
      <c r="I17" s="3">
        <f t="shared" si="0"/>
        <v>0</v>
      </c>
      <c r="K17" s="3">
        <v>0</v>
      </c>
      <c r="M17" s="3">
        <v>0</v>
      </c>
      <c r="O17" s="3">
        <v>7886640803</v>
      </c>
      <c r="Q17" s="3">
        <f t="shared" si="1"/>
        <v>7886640803</v>
      </c>
    </row>
    <row r="18" spans="1:17" s="3" customFormat="1" ht="21" x14ac:dyDescent="0.25">
      <c r="A18" s="2" t="s">
        <v>172</v>
      </c>
      <c r="C18" s="3">
        <v>0</v>
      </c>
      <c r="E18" s="3">
        <v>0</v>
      </c>
      <c r="G18" s="3">
        <v>0</v>
      </c>
      <c r="I18" s="3">
        <f t="shared" si="0"/>
        <v>0</v>
      </c>
      <c r="K18" s="3">
        <v>388579325214</v>
      </c>
      <c r="M18" s="3">
        <v>0</v>
      </c>
      <c r="O18" s="3">
        <v>546633042660</v>
      </c>
      <c r="Q18" s="3">
        <f t="shared" si="1"/>
        <v>935212367874</v>
      </c>
    </row>
    <row r="19" spans="1:17" s="3" customFormat="1" ht="21" x14ac:dyDescent="0.25">
      <c r="A19" s="2" t="s">
        <v>210</v>
      </c>
      <c r="C19" s="3">
        <v>0</v>
      </c>
      <c r="E19" s="3">
        <v>0</v>
      </c>
      <c r="G19" s="3">
        <v>0</v>
      </c>
      <c r="I19" s="3">
        <f t="shared" si="0"/>
        <v>0</v>
      </c>
      <c r="K19" s="3">
        <v>0</v>
      </c>
      <c r="M19" s="3">
        <v>0</v>
      </c>
      <c r="O19" s="3">
        <v>32299908677</v>
      </c>
      <c r="Q19" s="3">
        <f t="shared" si="1"/>
        <v>32299908677</v>
      </c>
    </row>
    <row r="20" spans="1:17" s="3" customFormat="1" ht="21" x14ac:dyDescent="0.25">
      <c r="A20" s="2" t="s">
        <v>211</v>
      </c>
      <c r="C20" s="3">
        <v>0</v>
      </c>
      <c r="E20" s="3">
        <v>0</v>
      </c>
      <c r="G20" s="3">
        <v>0</v>
      </c>
      <c r="I20" s="3">
        <f t="shared" si="0"/>
        <v>0</v>
      </c>
      <c r="K20" s="3">
        <v>0</v>
      </c>
      <c r="M20" s="3">
        <v>0</v>
      </c>
      <c r="O20" s="3">
        <v>274461872935</v>
      </c>
      <c r="Q20" s="3">
        <f t="shared" si="1"/>
        <v>274461872935</v>
      </c>
    </row>
    <row r="21" spans="1:17" s="3" customFormat="1" ht="21" x14ac:dyDescent="0.25">
      <c r="A21" s="2" t="s">
        <v>212</v>
      </c>
      <c r="C21" s="3">
        <v>0</v>
      </c>
      <c r="E21" s="3">
        <v>0</v>
      </c>
      <c r="G21" s="3">
        <v>0</v>
      </c>
      <c r="I21" s="3">
        <f t="shared" si="0"/>
        <v>0</v>
      </c>
      <c r="K21" s="3">
        <v>0</v>
      </c>
      <c r="M21" s="3">
        <v>0</v>
      </c>
      <c r="O21" s="3">
        <v>147239838588</v>
      </c>
      <c r="Q21" s="3">
        <f t="shared" si="1"/>
        <v>147239838588</v>
      </c>
    </row>
    <row r="22" spans="1:17" s="3" customFormat="1" ht="21" x14ac:dyDescent="0.25">
      <c r="A22" s="2" t="s">
        <v>213</v>
      </c>
      <c r="C22" s="3">
        <v>0</v>
      </c>
      <c r="E22" s="3">
        <v>0</v>
      </c>
      <c r="G22" s="3">
        <v>0</v>
      </c>
      <c r="I22" s="3">
        <f t="shared" si="0"/>
        <v>0</v>
      </c>
      <c r="K22" s="3">
        <v>0</v>
      </c>
      <c r="M22" s="3">
        <v>0</v>
      </c>
      <c r="O22" s="3">
        <v>10189942144</v>
      </c>
      <c r="Q22" s="3">
        <f t="shared" si="1"/>
        <v>10189942144</v>
      </c>
    </row>
    <row r="23" spans="1:17" s="3" customFormat="1" ht="21" x14ac:dyDescent="0.25">
      <c r="A23" s="2" t="s">
        <v>214</v>
      </c>
      <c r="C23" s="3">
        <v>0</v>
      </c>
      <c r="E23" s="3">
        <v>0</v>
      </c>
      <c r="G23" s="3">
        <v>0</v>
      </c>
      <c r="I23" s="3">
        <f t="shared" si="0"/>
        <v>0</v>
      </c>
      <c r="K23" s="3">
        <v>0</v>
      </c>
      <c r="M23" s="3">
        <v>0</v>
      </c>
      <c r="O23" s="3">
        <v>678898140</v>
      </c>
      <c r="Q23" s="3">
        <f t="shared" si="1"/>
        <v>678898140</v>
      </c>
    </row>
    <row r="24" spans="1:17" s="3" customFormat="1" ht="21" x14ac:dyDescent="0.25">
      <c r="A24" s="2" t="s">
        <v>171</v>
      </c>
      <c r="C24" s="3">
        <v>0</v>
      </c>
      <c r="E24" s="3">
        <v>0</v>
      </c>
      <c r="G24" s="3">
        <v>0</v>
      </c>
      <c r="I24" s="3">
        <f t="shared" si="0"/>
        <v>0</v>
      </c>
      <c r="K24" s="3">
        <v>18942836497</v>
      </c>
      <c r="M24" s="3">
        <v>0</v>
      </c>
      <c r="O24" s="3">
        <v>9516627894</v>
      </c>
      <c r="Q24" s="3">
        <f t="shared" si="1"/>
        <v>28459464391</v>
      </c>
    </row>
    <row r="25" spans="1:17" s="3" customFormat="1" ht="21" x14ac:dyDescent="0.25">
      <c r="A25" s="2" t="s">
        <v>170</v>
      </c>
      <c r="C25" s="3">
        <v>0</v>
      </c>
      <c r="E25" s="3">
        <v>0</v>
      </c>
      <c r="G25" s="3">
        <v>0</v>
      </c>
      <c r="I25" s="3">
        <f t="shared" si="0"/>
        <v>0</v>
      </c>
      <c r="K25" s="3">
        <v>19547877506</v>
      </c>
      <c r="M25" s="3">
        <v>0</v>
      </c>
      <c r="O25" s="3">
        <v>10617195029</v>
      </c>
      <c r="Q25" s="3">
        <f t="shared" si="1"/>
        <v>30165072535</v>
      </c>
    </row>
    <row r="26" spans="1:17" s="3" customFormat="1" ht="21" x14ac:dyDescent="0.25">
      <c r="A26" s="2" t="s">
        <v>169</v>
      </c>
      <c r="C26" s="3">
        <v>0</v>
      </c>
      <c r="E26" s="3">
        <v>0</v>
      </c>
      <c r="G26" s="3">
        <v>0</v>
      </c>
      <c r="I26" s="3">
        <f t="shared" si="0"/>
        <v>0</v>
      </c>
      <c r="K26" s="3">
        <v>967183435823</v>
      </c>
      <c r="M26" s="3">
        <v>0</v>
      </c>
      <c r="O26" s="3">
        <v>561107421089</v>
      </c>
      <c r="Q26" s="3">
        <f t="shared" si="1"/>
        <v>1528290856912</v>
      </c>
    </row>
    <row r="27" spans="1:17" s="3" customFormat="1" ht="21" x14ac:dyDescent="0.25">
      <c r="A27" s="2" t="s">
        <v>215</v>
      </c>
      <c r="C27" s="3">
        <v>0</v>
      </c>
      <c r="E27" s="3">
        <v>0</v>
      </c>
      <c r="G27" s="3">
        <v>0</v>
      </c>
      <c r="I27" s="3">
        <f t="shared" si="0"/>
        <v>0</v>
      </c>
      <c r="K27" s="3">
        <v>0</v>
      </c>
      <c r="M27" s="3">
        <v>0</v>
      </c>
      <c r="O27" s="3">
        <v>664481447</v>
      </c>
      <c r="Q27" s="3">
        <f t="shared" si="1"/>
        <v>664481447</v>
      </c>
    </row>
    <row r="28" spans="1:17" s="3" customFormat="1" ht="21" x14ac:dyDescent="0.25">
      <c r="A28" s="2" t="s">
        <v>216</v>
      </c>
      <c r="C28" s="3">
        <v>0</v>
      </c>
      <c r="E28" s="3">
        <v>0</v>
      </c>
      <c r="G28" s="3">
        <v>0</v>
      </c>
      <c r="I28" s="3">
        <f t="shared" si="0"/>
        <v>0</v>
      </c>
      <c r="K28" s="3">
        <v>0</v>
      </c>
      <c r="M28" s="3">
        <v>0</v>
      </c>
      <c r="O28" s="3">
        <v>44264467895</v>
      </c>
      <c r="Q28" s="3">
        <f t="shared" si="1"/>
        <v>44264467895</v>
      </c>
    </row>
    <row r="29" spans="1:17" s="3" customFormat="1" ht="21" x14ac:dyDescent="0.25">
      <c r="A29" s="2" t="s">
        <v>74</v>
      </c>
      <c r="C29" s="3">
        <v>182445560753</v>
      </c>
      <c r="E29" s="3">
        <v>1381198216618</v>
      </c>
      <c r="G29" s="3">
        <v>0</v>
      </c>
      <c r="I29" s="3">
        <f t="shared" si="0"/>
        <v>1563643777371</v>
      </c>
      <c r="K29" s="3">
        <v>402853228012</v>
      </c>
      <c r="M29" s="3">
        <v>819761648306</v>
      </c>
      <c r="O29" s="3">
        <v>1649669475</v>
      </c>
      <c r="Q29" s="3">
        <f t="shared" si="1"/>
        <v>1224264545793</v>
      </c>
    </row>
    <row r="30" spans="1:17" s="3" customFormat="1" ht="21" x14ac:dyDescent="0.25">
      <c r="A30" s="2" t="s">
        <v>168</v>
      </c>
      <c r="C30" s="3">
        <v>0</v>
      </c>
      <c r="E30" s="3">
        <v>0</v>
      </c>
      <c r="G30" s="3">
        <v>0</v>
      </c>
      <c r="I30" s="3">
        <f t="shared" si="0"/>
        <v>0</v>
      </c>
      <c r="K30" s="3">
        <v>634351737592</v>
      </c>
      <c r="M30" s="3">
        <v>0</v>
      </c>
      <c r="O30" s="3">
        <v>305862325059</v>
      </c>
      <c r="Q30" s="3">
        <f t="shared" si="1"/>
        <v>940214062651</v>
      </c>
    </row>
    <row r="31" spans="1:17" s="3" customFormat="1" ht="21" x14ac:dyDescent="0.25">
      <c r="A31" s="2" t="s">
        <v>217</v>
      </c>
      <c r="C31" s="3">
        <v>0</v>
      </c>
      <c r="E31" s="3">
        <v>0</v>
      </c>
      <c r="G31" s="3">
        <v>0</v>
      </c>
      <c r="I31" s="3">
        <f t="shared" si="0"/>
        <v>0</v>
      </c>
      <c r="K31" s="3">
        <v>0</v>
      </c>
      <c r="M31" s="3">
        <v>0</v>
      </c>
      <c r="O31" s="3">
        <v>36942360925</v>
      </c>
      <c r="Q31" s="3">
        <f t="shared" si="1"/>
        <v>36942360925</v>
      </c>
    </row>
    <row r="32" spans="1:17" s="3" customFormat="1" ht="21" x14ac:dyDescent="0.25">
      <c r="A32" s="2" t="s">
        <v>87</v>
      </c>
      <c r="C32" s="3">
        <v>2902197974</v>
      </c>
      <c r="E32" s="3">
        <v>1943307727</v>
      </c>
      <c r="G32" s="3">
        <v>0</v>
      </c>
      <c r="I32" s="3">
        <f t="shared" si="0"/>
        <v>4845505701</v>
      </c>
      <c r="K32" s="3">
        <v>1172003135765</v>
      </c>
      <c r="M32" s="3">
        <v>-19546694866</v>
      </c>
      <c r="O32" s="3">
        <v>-5681150773175</v>
      </c>
      <c r="Q32" s="3">
        <f t="shared" si="1"/>
        <v>-4528694332276</v>
      </c>
    </row>
    <row r="33" spans="1:17" s="3" customFormat="1" ht="21" x14ac:dyDescent="0.25">
      <c r="A33" s="2" t="s">
        <v>167</v>
      </c>
      <c r="C33" s="3">
        <v>0</v>
      </c>
      <c r="E33" s="3">
        <v>0</v>
      </c>
      <c r="G33" s="3">
        <v>0</v>
      </c>
      <c r="I33" s="3">
        <f t="shared" si="0"/>
        <v>0</v>
      </c>
      <c r="K33" s="3">
        <v>224315916066</v>
      </c>
      <c r="M33" s="3">
        <v>0</v>
      </c>
      <c r="O33" s="3">
        <v>109222379609</v>
      </c>
      <c r="Q33" s="3">
        <f t="shared" si="1"/>
        <v>333538295675</v>
      </c>
    </row>
    <row r="34" spans="1:17" s="3" customFormat="1" ht="21" x14ac:dyDescent="0.25">
      <c r="A34" s="2" t="s">
        <v>80</v>
      </c>
      <c r="C34" s="3">
        <v>288704415914</v>
      </c>
      <c r="E34" s="3">
        <v>181744527627</v>
      </c>
      <c r="G34" s="3">
        <v>0</v>
      </c>
      <c r="I34" s="3">
        <f t="shared" si="0"/>
        <v>470448943541</v>
      </c>
      <c r="K34" s="3">
        <v>2930724364672</v>
      </c>
      <c r="M34" s="3">
        <v>124217000945</v>
      </c>
      <c r="O34" s="3">
        <v>-240741642</v>
      </c>
      <c r="Q34" s="3">
        <f t="shared" si="1"/>
        <v>3054700623975</v>
      </c>
    </row>
    <row r="35" spans="1:17" s="3" customFormat="1" ht="21" x14ac:dyDescent="0.25">
      <c r="A35" s="2" t="s">
        <v>218</v>
      </c>
      <c r="C35" s="3">
        <v>0</v>
      </c>
      <c r="E35" s="3">
        <v>0</v>
      </c>
      <c r="G35" s="3">
        <v>0</v>
      </c>
      <c r="I35" s="3">
        <f t="shared" si="0"/>
        <v>0</v>
      </c>
      <c r="K35" s="3">
        <v>0</v>
      </c>
      <c r="M35" s="3">
        <v>0</v>
      </c>
      <c r="O35" s="3">
        <v>485908208236</v>
      </c>
      <c r="Q35" s="3">
        <f t="shared" si="1"/>
        <v>485908208236</v>
      </c>
    </row>
    <row r="36" spans="1:17" s="3" customFormat="1" ht="21" x14ac:dyDescent="0.25">
      <c r="A36" s="2" t="s">
        <v>219</v>
      </c>
      <c r="C36" s="3">
        <v>0</v>
      </c>
      <c r="E36" s="3">
        <v>0</v>
      </c>
      <c r="G36" s="3">
        <v>0</v>
      </c>
      <c r="I36" s="3">
        <f t="shared" si="0"/>
        <v>0</v>
      </c>
      <c r="K36" s="3">
        <v>0</v>
      </c>
      <c r="M36" s="3">
        <v>0</v>
      </c>
      <c r="O36" s="3">
        <v>185734840610</v>
      </c>
      <c r="Q36" s="3">
        <f t="shared" si="1"/>
        <v>185734840610</v>
      </c>
    </row>
    <row r="37" spans="1:17" s="3" customFormat="1" ht="21" x14ac:dyDescent="0.25">
      <c r="A37" s="2" t="s">
        <v>55</v>
      </c>
      <c r="C37" s="3">
        <v>42779507757</v>
      </c>
      <c r="E37" s="3">
        <v>0</v>
      </c>
      <c r="G37" s="3">
        <v>0</v>
      </c>
      <c r="I37" s="3">
        <f t="shared" si="0"/>
        <v>42779507757</v>
      </c>
      <c r="K37" s="3">
        <v>444353287989</v>
      </c>
      <c r="M37" s="3">
        <v>-546712500</v>
      </c>
      <c r="O37" s="3">
        <v>-762500</v>
      </c>
      <c r="Q37" s="3">
        <f t="shared" si="1"/>
        <v>443805812989</v>
      </c>
    </row>
    <row r="38" spans="1:17" s="3" customFormat="1" ht="21" x14ac:dyDescent="0.25">
      <c r="A38" s="2" t="s">
        <v>166</v>
      </c>
      <c r="C38" s="3">
        <v>0</v>
      </c>
      <c r="E38" s="3">
        <v>0</v>
      </c>
      <c r="G38" s="3">
        <v>0</v>
      </c>
      <c r="I38" s="3">
        <f t="shared" si="0"/>
        <v>0</v>
      </c>
      <c r="K38" s="3">
        <v>472328204287</v>
      </c>
      <c r="M38" s="3">
        <v>0</v>
      </c>
      <c r="O38" s="3">
        <v>-4317211641169</v>
      </c>
      <c r="Q38" s="3">
        <f t="shared" si="1"/>
        <v>-3844883436882</v>
      </c>
    </row>
    <row r="39" spans="1:17" s="3" customFormat="1" ht="21" x14ac:dyDescent="0.25">
      <c r="A39" s="2" t="s">
        <v>165</v>
      </c>
      <c r="C39" s="3">
        <v>0</v>
      </c>
      <c r="E39" s="3">
        <v>0</v>
      </c>
      <c r="G39" s="3">
        <v>0</v>
      </c>
      <c r="I39" s="3">
        <f t="shared" si="0"/>
        <v>0</v>
      </c>
      <c r="K39" s="3">
        <v>104151617471</v>
      </c>
      <c r="M39" s="3">
        <v>0</v>
      </c>
      <c r="O39" s="3">
        <v>-1211583195824</v>
      </c>
      <c r="Q39" s="3">
        <f t="shared" si="1"/>
        <v>-1107431578353</v>
      </c>
    </row>
    <row r="40" spans="1:17" s="3" customFormat="1" ht="21" x14ac:dyDescent="0.25">
      <c r="A40" s="2" t="s">
        <v>89</v>
      </c>
      <c r="C40" s="3">
        <v>367479548397</v>
      </c>
      <c r="E40" s="3">
        <v>-991291190257</v>
      </c>
      <c r="G40" s="3">
        <v>0</v>
      </c>
      <c r="I40" s="3">
        <f t="shared" si="0"/>
        <v>-623811641860</v>
      </c>
      <c r="K40" s="3">
        <v>478529143459</v>
      </c>
      <c r="M40" s="3">
        <v>-1089276056550</v>
      </c>
      <c r="O40" s="3">
        <v>0</v>
      </c>
      <c r="Q40" s="3">
        <f t="shared" si="1"/>
        <v>-610746913091</v>
      </c>
    </row>
    <row r="41" spans="1:17" s="3" customFormat="1" ht="21" x14ac:dyDescent="0.25">
      <c r="A41" s="2" t="s">
        <v>88</v>
      </c>
      <c r="C41" s="3">
        <v>94125409753</v>
      </c>
      <c r="E41" s="3">
        <v>-603587956080</v>
      </c>
      <c r="G41" s="3">
        <v>0</v>
      </c>
      <c r="I41" s="3">
        <f t="shared" si="0"/>
        <v>-509462546327</v>
      </c>
      <c r="K41" s="3">
        <v>122569410742</v>
      </c>
      <c r="M41" s="3">
        <v>-654972256155</v>
      </c>
      <c r="O41" s="3">
        <v>0</v>
      </c>
      <c r="Q41" s="3">
        <f t="shared" si="1"/>
        <v>-532402845413</v>
      </c>
    </row>
    <row r="42" spans="1:17" s="3" customFormat="1" ht="21" x14ac:dyDescent="0.25">
      <c r="A42" s="2" t="s">
        <v>69</v>
      </c>
      <c r="C42" s="3">
        <v>9232509340</v>
      </c>
      <c r="E42" s="3">
        <v>3970091634</v>
      </c>
      <c r="G42" s="3">
        <v>0</v>
      </c>
      <c r="I42" s="3">
        <f t="shared" si="0"/>
        <v>13202600974</v>
      </c>
      <c r="K42" s="3">
        <v>20806138700</v>
      </c>
      <c r="M42" s="3">
        <v>8957607868</v>
      </c>
      <c r="O42" s="3">
        <v>0</v>
      </c>
      <c r="Q42" s="3">
        <f t="shared" si="1"/>
        <v>29763746568</v>
      </c>
    </row>
    <row r="43" spans="1:17" s="3" customFormat="1" ht="21" x14ac:dyDescent="0.25">
      <c r="A43" s="2" t="s">
        <v>86</v>
      </c>
      <c r="C43" s="3">
        <v>34900608320</v>
      </c>
      <c r="E43" s="3">
        <v>74930416675</v>
      </c>
      <c r="G43" s="3">
        <v>0</v>
      </c>
      <c r="I43" s="3">
        <f t="shared" si="0"/>
        <v>109831024995</v>
      </c>
      <c r="K43" s="3">
        <v>115930351763</v>
      </c>
      <c r="M43" s="3">
        <v>-267377692101</v>
      </c>
      <c r="O43" s="3">
        <v>0</v>
      </c>
      <c r="Q43" s="3">
        <f t="shared" si="1"/>
        <v>-151447340338</v>
      </c>
    </row>
    <row r="44" spans="1:17" s="3" customFormat="1" ht="21" x14ac:dyDescent="0.25">
      <c r="A44" s="2" t="s">
        <v>84</v>
      </c>
      <c r="C44" s="3">
        <v>91931000957</v>
      </c>
      <c r="E44" s="3">
        <v>17762323153</v>
      </c>
      <c r="G44" s="3">
        <v>0</v>
      </c>
      <c r="I44" s="3">
        <f t="shared" si="0"/>
        <v>109693324110</v>
      </c>
      <c r="K44" s="3">
        <v>364144958185</v>
      </c>
      <c r="M44" s="3">
        <v>-621922644245</v>
      </c>
      <c r="O44" s="3">
        <v>0</v>
      </c>
      <c r="Q44" s="3">
        <f t="shared" si="1"/>
        <v>-257777686060</v>
      </c>
    </row>
    <row r="45" spans="1:17" s="3" customFormat="1" ht="21" x14ac:dyDescent="0.25">
      <c r="A45" s="2" t="s">
        <v>95</v>
      </c>
      <c r="C45" s="3">
        <v>273360655732</v>
      </c>
      <c r="E45" s="3">
        <v>0</v>
      </c>
      <c r="G45" s="3">
        <v>0</v>
      </c>
      <c r="I45" s="3">
        <f t="shared" si="0"/>
        <v>273360655732</v>
      </c>
      <c r="K45" s="3">
        <v>1734581181188</v>
      </c>
      <c r="M45" s="3">
        <v>0</v>
      </c>
      <c r="O45" s="3">
        <v>0</v>
      </c>
      <c r="Q45" s="3">
        <f t="shared" si="1"/>
        <v>1734581181188</v>
      </c>
    </row>
    <row r="46" spans="1:17" s="3" customFormat="1" ht="21" x14ac:dyDescent="0.25">
      <c r="A46" s="2" t="s">
        <v>82</v>
      </c>
      <c r="C46" s="3">
        <v>170825934071</v>
      </c>
      <c r="E46" s="3">
        <v>-19934930258</v>
      </c>
      <c r="G46" s="3">
        <v>0</v>
      </c>
      <c r="I46" s="3">
        <f t="shared" si="0"/>
        <v>150891003813</v>
      </c>
      <c r="K46" s="3">
        <v>1015667134902</v>
      </c>
      <c r="M46" s="3">
        <v>-625821135662</v>
      </c>
      <c r="O46" s="3">
        <v>0</v>
      </c>
      <c r="Q46" s="3">
        <f t="shared" si="1"/>
        <v>389845999240</v>
      </c>
    </row>
    <row r="47" spans="1:17" s="3" customFormat="1" ht="21" x14ac:dyDescent="0.25">
      <c r="A47" s="2" t="s">
        <v>81</v>
      </c>
      <c r="C47" s="3">
        <v>4420194065</v>
      </c>
      <c r="E47" s="3">
        <v>-12476967785</v>
      </c>
      <c r="G47" s="3">
        <v>0</v>
      </c>
      <c r="I47" s="3">
        <f t="shared" si="0"/>
        <v>-8056773720</v>
      </c>
      <c r="K47" s="3">
        <v>32189247997</v>
      </c>
      <c r="M47" s="3">
        <v>-33962856374</v>
      </c>
      <c r="O47" s="3">
        <v>0</v>
      </c>
      <c r="Q47" s="3">
        <f t="shared" si="1"/>
        <v>-1773608377</v>
      </c>
    </row>
    <row r="48" spans="1:17" s="3" customFormat="1" ht="21" x14ac:dyDescent="0.25">
      <c r="A48" s="2" t="s">
        <v>96</v>
      </c>
      <c r="C48" s="3">
        <v>91120218558</v>
      </c>
      <c r="E48" s="3">
        <v>0</v>
      </c>
      <c r="G48" s="3">
        <v>0</v>
      </c>
      <c r="I48" s="3">
        <f t="shared" si="0"/>
        <v>91120218558</v>
      </c>
      <c r="K48" s="3">
        <v>675864959803</v>
      </c>
      <c r="M48" s="3">
        <v>0</v>
      </c>
      <c r="O48" s="3">
        <v>0</v>
      </c>
      <c r="Q48" s="3">
        <f t="shared" si="1"/>
        <v>675864959803</v>
      </c>
    </row>
    <row r="49" spans="1:17" s="3" customFormat="1" ht="21" x14ac:dyDescent="0.25">
      <c r="A49" s="2" t="s">
        <v>71</v>
      </c>
      <c r="C49" s="3">
        <v>43437004894</v>
      </c>
      <c r="E49" s="3">
        <v>0</v>
      </c>
      <c r="G49" s="3">
        <v>0</v>
      </c>
      <c r="I49" s="3">
        <f t="shared" si="0"/>
        <v>43437004894</v>
      </c>
      <c r="K49" s="3">
        <v>440330399998</v>
      </c>
      <c r="M49" s="3">
        <v>-549000000</v>
      </c>
      <c r="O49" s="3">
        <v>0</v>
      </c>
      <c r="Q49" s="3">
        <f t="shared" si="1"/>
        <v>439781399998</v>
      </c>
    </row>
    <row r="50" spans="1:17" s="3" customFormat="1" ht="21" x14ac:dyDescent="0.25">
      <c r="A50" s="2" t="s">
        <v>90</v>
      </c>
      <c r="C50" s="3">
        <v>37503022313</v>
      </c>
      <c r="E50" s="3">
        <v>0</v>
      </c>
      <c r="G50" s="3">
        <v>0</v>
      </c>
      <c r="I50" s="3">
        <f t="shared" si="0"/>
        <v>37503022313</v>
      </c>
      <c r="K50" s="3">
        <v>381025246994</v>
      </c>
      <c r="M50" s="3">
        <v>-304237500</v>
      </c>
      <c r="O50" s="3">
        <v>0</v>
      </c>
      <c r="Q50" s="3">
        <f t="shared" si="1"/>
        <v>380721009494</v>
      </c>
    </row>
    <row r="51" spans="1:17" s="3" customFormat="1" ht="21" x14ac:dyDescent="0.25">
      <c r="A51" s="2" t="s">
        <v>79</v>
      </c>
      <c r="C51" s="3">
        <v>109992073178</v>
      </c>
      <c r="E51" s="3">
        <v>-242318007673</v>
      </c>
      <c r="G51" s="3">
        <v>0</v>
      </c>
      <c r="I51" s="3">
        <f t="shared" si="0"/>
        <v>-132325934495</v>
      </c>
      <c r="K51" s="3">
        <v>1165624505474</v>
      </c>
      <c r="M51" s="3">
        <v>185421382916</v>
      </c>
      <c r="O51" s="3">
        <v>0</v>
      </c>
      <c r="Q51" s="3">
        <f t="shared" si="1"/>
        <v>1351045888390</v>
      </c>
    </row>
    <row r="52" spans="1:17" s="3" customFormat="1" ht="21" x14ac:dyDescent="0.25">
      <c r="A52" s="2" t="s">
        <v>78</v>
      </c>
      <c r="C52" s="3">
        <v>128563777009</v>
      </c>
      <c r="E52" s="3">
        <v>62335658</v>
      </c>
      <c r="G52" s="3">
        <v>0</v>
      </c>
      <c r="I52" s="3">
        <f t="shared" si="0"/>
        <v>128626112667</v>
      </c>
      <c r="K52" s="3">
        <v>1496585514132</v>
      </c>
      <c r="M52" s="3">
        <v>464419856147</v>
      </c>
      <c r="O52" s="3">
        <v>0</v>
      </c>
      <c r="Q52" s="3">
        <f t="shared" si="1"/>
        <v>1961005370279</v>
      </c>
    </row>
    <row r="53" spans="1:17" s="3" customFormat="1" ht="21" x14ac:dyDescent="0.25">
      <c r="A53" s="2" t="s">
        <v>77</v>
      </c>
      <c r="C53" s="3">
        <v>37341236381</v>
      </c>
      <c r="E53" s="3">
        <v>52206794748</v>
      </c>
      <c r="G53" s="3">
        <v>0</v>
      </c>
      <c r="I53" s="3">
        <f t="shared" si="0"/>
        <v>89548031129</v>
      </c>
      <c r="K53" s="3">
        <v>397188960008</v>
      </c>
      <c r="M53" s="3">
        <v>107497615868</v>
      </c>
      <c r="O53" s="3">
        <v>0</v>
      </c>
      <c r="Q53" s="3">
        <f t="shared" si="1"/>
        <v>504686575876</v>
      </c>
    </row>
    <row r="54" spans="1:17" s="3" customFormat="1" ht="21" x14ac:dyDescent="0.25">
      <c r="A54" s="2" t="s">
        <v>92</v>
      </c>
      <c r="C54" s="3">
        <v>16691959811</v>
      </c>
      <c r="E54" s="3">
        <v>0</v>
      </c>
      <c r="G54" s="3">
        <v>0</v>
      </c>
      <c r="I54" s="3">
        <f t="shared" si="0"/>
        <v>16691959811</v>
      </c>
      <c r="K54" s="3">
        <v>169399889336</v>
      </c>
      <c r="M54" s="3">
        <v>-151737500</v>
      </c>
      <c r="O54" s="3">
        <v>0</v>
      </c>
      <c r="Q54" s="3">
        <f t="shared" si="1"/>
        <v>169248151836</v>
      </c>
    </row>
    <row r="55" spans="1:17" s="3" customFormat="1" ht="21" x14ac:dyDescent="0.25">
      <c r="A55" s="2" t="s">
        <v>70</v>
      </c>
      <c r="C55" s="3">
        <v>46274312433</v>
      </c>
      <c r="E55" s="3">
        <v>0</v>
      </c>
      <c r="G55" s="3">
        <v>0</v>
      </c>
      <c r="I55" s="3">
        <f t="shared" si="0"/>
        <v>46274312433</v>
      </c>
      <c r="K55" s="3">
        <v>476183134634</v>
      </c>
      <c r="M55" s="3">
        <v>-380487500</v>
      </c>
      <c r="O55" s="3">
        <v>0</v>
      </c>
      <c r="Q55" s="3">
        <f t="shared" si="1"/>
        <v>475802647134</v>
      </c>
    </row>
    <row r="56" spans="1:17" s="3" customFormat="1" ht="21" x14ac:dyDescent="0.25">
      <c r="A56" s="2" t="s">
        <v>54</v>
      </c>
      <c r="C56" s="3">
        <v>18656064757</v>
      </c>
      <c r="E56" s="3">
        <v>0</v>
      </c>
      <c r="G56" s="3">
        <v>0</v>
      </c>
      <c r="I56" s="3">
        <f t="shared" si="0"/>
        <v>18656064757</v>
      </c>
      <c r="K56" s="3">
        <v>191109950770</v>
      </c>
      <c r="M56" s="3">
        <v>33047968272</v>
      </c>
      <c r="O56" s="3">
        <v>0</v>
      </c>
      <c r="Q56" s="3">
        <f t="shared" si="1"/>
        <v>224157919042</v>
      </c>
    </row>
    <row r="57" spans="1:17" s="3" customFormat="1" ht="21" x14ac:dyDescent="0.25">
      <c r="A57" s="2" t="s">
        <v>76</v>
      </c>
      <c r="C57" s="3">
        <v>59411375925</v>
      </c>
      <c r="E57" s="3">
        <v>332935823505</v>
      </c>
      <c r="G57" s="3">
        <v>0</v>
      </c>
      <c r="I57" s="3">
        <f t="shared" si="0"/>
        <v>392347199430</v>
      </c>
      <c r="K57" s="3">
        <v>580932868852</v>
      </c>
      <c r="M57" s="3">
        <v>414826246609</v>
      </c>
      <c r="O57" s="3">
        <v>0</v>
      </c>
      <c r="Q57" s="3">
        <f t="shared" si="1"/>
        <v>995759115461</v>
      </c>
    </row>
    <row r="58" spans="1:17" s="3" customFormat="1" ht="21" x14ac:dyDescent="0.25">
      <c r="A58" s="2" t="s">
        <v>91</v>
      </c>
      <c r="C58" s="3">
        <v>8457942366</v>
      </c>
      <c r="E58" s="3">
        <v>0</v>
      </c>
      <c r="G58" s="3">
        <v>0</v>
      </c>
      <c r="I58" s="3">
        <f t="shared" si="0"/>
        <v>8457942366</v>
      </c>
      <c r="K58" s="3">
        <v>86064007094</v>
      </c>
      <c r="M58" s="3">
        <v>12607808349</v>
      </c>
      <c r="O58" s="3">
        <v>0</v>
      </c>
      <c r="Q58" s="3">
        <f t="shared" si="1"/>
        <v>98671815443</v>
      </c>
    </row>
    <row r="59" spans="1:17" s="3" customFormat="1" ht="21" x14ac:dyDescent="0.25">
      <c r="A59" s="2" t="s">
        <v>44</v>
      </c>
      <c r="C59" s="3">
        <v>25272173149</v>
      </c>
      <c r="E59" s="3">
        <v>0</v>
      </c>
      <c r="G59" s="3">
        <v>0</v>
      </c>
      <c r="I59" s="3">
        <f t="shared" si="0"/>
        <v>25272173149</v>
      </c>
      <c r="K59" s="3">
        <v>273668454305</v>
      </c>
      <c r="M59" s="3">
        <v>-219600000</v>
      </c>
      <c r="O59" s="3">
        <v>0</v>
      </c>
      <c r="Q59" s="3">
        <f t="shared" si="1"/>
        <v>273448854305</v>
      </c>
    </row>
    <row r="60" spans="1:17" s="3" customFormat="1" ht="21" x14ac:dyDescent="0.25">
      <c r="A60" s="2" t="s">
        <v>75</v>
      </c>
      <c r="C60" s="3">
        <v>122265527924</v>
      </c>
      <c r="E60" s="3">
        <v>418122852513</v>
      </c>
      <c r="G60" s="3">
        <v>0</v>
      </c>
      <c r="I60" s="3">
        <f t="shared" si="0"/>
        <v>540388380437</v>
      </c>
      <c r="K60" s="3">
        <v>388749262861</v>
      </c>
      <c r="M60" s="3">
        <v>356347418964</v>
      </c>
      <c r="O60" s="3">
        <v>0</v>
      </c>
      <c r="Q60" s="3">
        <f t="shared" si="1"/>
        <v>745096681825</v>
      </c>
    </row>
    <row r="61" spans="1:17" s="3" customFormat="1" ht="21" x14ac:dyDescent="0.25">
      <c r="A61" s="2" t="s">
        <v>58</v>
      </c>
      <c r="C61" s="3">
        <v>69291520702</v>
      </c>
      <c r="E61" s="3">
        <v>0</v>
      </c>
      <c r="G61" s="3">
        <v>0</v>
      </c>
      <c r="I61" s="3">
        <f t="shared" si="0"/>
        <v>69291520702</v>
      </c>
      <c r="K61" s="3">
        <v>751955566773</v>
      </c>
      <c r="M61" s="3">
        <v>56686886594</v>
      </c>
      <c r="O61" s="3">
        <v>0</v>
      </c>
      <c r="Q61" s="3">
        <f t="shared" si="1"/>
        <v>808642453367</v>
      </c>
    </row>
    <row r="62" spans="1:17" s="3" customFormat="1" ht="21" x14ac:dyDescent="0.25">
      <c r="A62" s="2" t="s">
        <v>53</v>
      </c>
      <c r="C62" s="3">
        <v>55681625155</v>
      </c>
      <c r="E62" s="3">
        <v>0</v>
      </c>
      <c r="G62" s="3">
        <v>0</v>
      </c>
      <c r="I62" s="3">
        <f t="shared" si="0"/>
        <v>55681625155</v>
      </c>
      <c r="K62" s="3">
        <v>573503201032</v>
      </c>
      <c r="M62" s="3">
        <v>38161555073</v>
      </c>
      <c r="O62" s="3">
        <v>0</v>
      </c>
      <c r="Q62" s="3">
        <f t="shared" si="1"/>
        <v>611664756105</v>
      </c>
    </row>
    <row r="63" spans="1:17" s="3" customFormat="1" ht="21" x14ac:dyDescent="0.25">
      <c r="A63" s="2" t="s">
        <v>72</v>
      </c>
      <c r="C63" s="3">
        <v>113070144899</v>
      </c>
      <c r="E63" s="3">
        <v>487519554386</v>
      </c>
      <c r="G63" s="3">
        <v>0</v>
      </c>
      <c r="I63" s="3">
        <f t="shared" si="0"/>
        <v>600589699285</v>
      </c>
      <c r="K63" s="3">
        <v>195963583417</v>
      </c>
      <c r="M63" s="3">
        <v>473208588174</v>
      </c>
      <c r="O63" s="3">
        <v>0</v>
      </c>
      <c r="Q63" s="3">
        <f t="shared" si="1"/>
        <v>669172171591</v>
      </c>
    </row>
    <row r="64" spans="1:17" s="3" customFormat="1" ht="21" x14ac:dyDescent="0.25">
      <c r="A64" s="2" t="s">
        <v>68</v>
      </c>
      <c r="C64" s="3">
        <v>17837142530</v>
      </c>
      <c r="E64" s="3">
        <v>0</v>
      </c>
      <c r="G64" s="3">
        <v>0</v>
      </c>
      <c r="I64" s="3">
        <f t="shared" si="0"/>
        <v>17837142530</v>
      </c>
      <c r="K64" s="3">
        <v>190071009179</v>
      </c>
      <c r="M64" s="3">
        <v>-152500000</v>
      </c>
      <c r="O64" s="3">
        <v>0</v>
      </c>
      <c r="Q64" s="3">
        <f t="shared" si="1"/>
        <v>189918509179</v>
      </c>
    </row>
    <row r="65" spans="1:17" s="3" customFormat="1" ht="21" x14ac:dyDescent="0.25">
      <c r="A65" s="2" t="s">
        <v>57</v>
      </c>
      <c r="C65" s="3">
        <v>35798752449</v>
      </c>
      <c r="E65" s="3">
        <v>0</v>
      </c>
      <c r="G65" s="3">
        <v>0</v>
      </c>
      <c r="I65" s="3">
        <f t="shared" si="0"/>
        <v>35798752449</v>
      </c>
      <c r="K65" s="3">
        <v>380455593997</v>
      </c>
      <c r="M65" s="3">
        <v>-305000000</v>
      </c>
      <c r="O65" s="3">
        <v>0</v>
      </c>
      <c r="Q65" s="3">
        <f t="shared" si="1"/>
        <v>380150593997</v>
      </c>
    </row>
    <row r="66" spans="1:17" s="3" customFormat="1" ht="21" x14ac:dyDescent="0.25">
      <c r="A66" s="2" t="s">
        <v>73</v>
      </c>
      <c r="C66" s="3">
        <v>155229506865</v>
      </c>
      <c r="E66" s="3">
        <v>560811684975</v>
      </c>
      <c r="G66" s="3">
        <v>0</v>
      </c>
      <c r="I66" s="3">
        <f t="shared" si="0"/>
        <v>716041191840</v>
      </c>
      <c r="K66" s="3">
        <v>271548696825</v>
      </c>
      <c r="M66" s="3">
        <v>143201709975</v>
      </c>
      <c r="O66" s="3">
        <v>0</v>
      </c>
      <c r="Q66" s="3">
        <f t="shared" si="1"/>
        <v>414750406800</v>
      </c>
    </row>
    <row r="67" spans="1:17" s="3" customFormat="1" ht="21" x14ac:dyDescent="0.25">
      <c r="A67" s="2" t="s">
        <v>50</v>
      </c>
      <c r="C67" s="3">
        <v>0</v>
      </c>
      <c r="E67" s="3">
        <v>15833807187</v>
      </c>
      <c r="G67" s="3">
        <v>0</v>
      </c>
      <c r="I67" s="3">
        <f t="shared" si="0"/>
        <v>15833807187</v>
      </c>
      <c r="K67" s="3">
        <v>0</v>
      </c>
      <c r="M67" s="3">
        <v>142191833839</v>
      </c>
      <c r="O67" s="3">
        <v>0</v>
      </c>
      <c r="Q67" s="3">
        <f t="shared" si="1"/>
        <v>142191833839</v>
      </c>
    </row>
    <row r="68" spans="1:17" s="3" customFormat="1" ht="21" x14ac:dyDescent="0.25">
      <c r="A68" s="2" t="s">
        <v>51</v>
      </c>
      <c r="C68" s="3">
        <v>0</v>
      </c>
      <c r="E68" s="3">
        <v>19203941094</v>
      </c>
      <c r="G68" s="3">
        <v>0</v>
      </c>
      <c r="I68" s="3">
        <f t="shared" si="0"/>
        <v>19203941094</v>
      </c>
      <c r="K68" s="3">
        <v>0</v>
      </c>
      <c r="M68" s="3">
        <v>151007643017</v>
      </c>
      <c r="O68" s="3">
        <v>0</v>
      </c>
      <c r="Q68" s="3">
        <f t="shared" si="1"/>
        <v>151007643017</v>
      </c>
    </row>
    <row r="69" spans="1:17" s="3" customFormat="1" ht="21" x14ac:dyDescent="0.25">
      <c r="A69" s="2" t="s">
        <v>49</v>
      </c>
      <c r="C69" s="3">
        <v>0</v>
      </c>
      <c r="E69" s="3">
        <v>829047252</v>
      </c>
      <c r="G69" s="3">
        <v>0</v>
      </c>
      <c r="I69" s="3">
        <f t="shared" si="0"/>
        <v>829047252</v>
      </c>
      <c r="K69" s="3">
        <v>0</v>
      </c>
      <c r="M69" s="3">
        <v>7216557415</v>
      </c>
      <c r="O69" s="3">
        <v>0</v>
      </c>
      <c r="Q69" s="3">
        <f t="shared" si="1"/>
        <v>7216557415</v>
      </c>
    </row>
    <row r="70" spans="1:17" s="3" customFormat="1" ht="21" x14ac:dyDescent="0.25">
      <c r="A70" s="2" t="s">
        <v>46</v>
      </c>
      <c r="C70" s="3">
        <v>0</v>
      </c>
      <c r="E70" s="3">
        <v>1470807536</v>
      </c>
      <c r="G70" s="3">
        <v>0</v>
      </c>
      <c r="I70" s="3">
        <f t="shared" si="0"/>
        <v>1470807536</v>
      </c>
      <c r="K70" s="3">
        <v>0</v>
      </c>
      <c r="M70" s="3">
        <v>11066253677</v>
      </c>
      <c r="O70" s="3">
        <v>0</v>
      </c>
      <c r="Q70" s="3">
        <f t="shared" si="1"/>
        <v>11066253677</v>
      </c>
    </row>
    <row r="71" spans="1:17" s="3" customFormat="1" ht="21" x14ac:dyDescent="0.25">
      <c r="A71" s="2" t="s">
        <v>47</v>
      </c>
      <c r="C71" s="3">
        <v>0</v>
      </c>
      <c r="E71" s="3">
        <v>5184085569</v>
      </c>
      <c r="G71" s="3">
        <v>0</v>
      </c>
      <c r="I71" s="3">
        <f t="shared" si="0"/>
        <v>5184085569</v>
      </c>
      <c r="K71" s="3">
        <v>0</v>
      </c>
      <c r="M71" s="3">
        <v>47562360630</v>
      </c>
      <c r="O71" s="3">
        <v>0</v>
      </c>
      <c r="Q71" s="3">
        <f t="shared" si="1"/>
        <v>47562360630</v>
      </c>
    </row>
    <row r="72" spans="1:17" s="3" customFormat="1" ht="21" x14ac:dyDescent="0.25">
      <c r="A72" s="2" t="s">
        <v>45</v>
      </c>
      <c r="C72" s="3">
        <v>0</v>
      </c>
      <c r="E72" s="3">
        <v>969642143</v>
      </c>
      <c r="G72" s="3">
        <v>0</v>
      </c>
      <c r="I72" s="3">
        <f t="shared" si="0"/>
        <v>969642143</v>
      </c>
      <c r="K72" s="3">
        <v>0</v>
      </c>
      <c r="M72" s="3">
        <v>7612555047</v>
      </c>
      <c r="O72" s="3">
        <v>0</v>
      </c>
      <c r="Q72" s="3">
        <f t="shared" si="1"/>
        <v>7612555047</v>
      </c>
    </row>
    <row r="73" spans="1:17" s="3" customFormat="1" ht="21" x14ac:dyDescent="0.25">
      <c r="A73" s="2" t="s">
        <v>42</v>
      </c>
      <c r="C73" s="3">
        <v>0</v>
      </c>
      <c r="E73" s="3">
        <v>24021322706</v>
      </c>
      <c r="G73" s="3">
        <v>0</v>
      </c>
      <c r="I73" s="3">
        <f t="shared" ref="I73:I86" si="2">+G73+E73+C73</f>
        <v>24021322706</v>
      </c>
      <c r="K73" s="3">
        <v>0</v>
      </c>
      <c r="M73" s="3">
        <v>160993011554</v>
      </c>
      <c r="O73" s="3">
        <v>0</v>
      </c>
      <c r="Q73" s="3">
        <f t="shared" ref="Q73:Q86" si="3">+O73+M73+K73</f>
        <v>160993011554</v>
      </c>
    </row>
    <row r="74" spans="1:17" s="3" customFormat="1" ht="21" x14ac:dyDescent="0.25">
      <c r="A74" s="2" t="s">
        <v>38</v>
      </c>
      <c r="C74" s="3">
        <v>0</v>
      </c>
      <c r="E74" s="3">
        <v>106064899649</v>
      </c>
      <c r="G74" s="3">
        <v>0</v>
      </c>
      <c r="I74" s="3">
        <f t="shared" si="2"/>
        <v>106064899649</v>
      </c>
      <c r="K74" s="3">
        <v>0</v>
      </c>
      <c r="M74" s="3">
        <v>1105537213402</v>
      </c>
      <c r="O74" s="3">
        <v>0</v>
      </c>
      <c r="Q74" s="3">
        <f t="shared" si="3"/>
        <v>1105537213402</v>
      </c>
    </row>
    <row r="75" spans="1:17" s="3" customFormat="1" ht="21" x14ac:dyDescent="0.25">
      <c r="A75" s="2" t="s">
        <v>40</v>
      </c>
      <c r="C75" s="3">
        <v>0</v>
      </c>
      <c r="E75" s="3">
        <v>39280136875</v>
      </c>
      <c r="G75" s="3">
        <v>0</v>
      </c>
      <c r="I75" s="3">
        <f t="shared" si="2"/>
        <v>39280136875</v>
      </c>
      <c r="K75" s="3">
        <v>0</v>
      </c>
      <c r="M75" s="3">
        <v>409849563325</v>
      </c>
      <c r="O75" s="3">
        <v>0</v>
      </c>
      <c r="Q75" s="3">
        <f t="shared" si="3"/>
        <v>409849563325</v>
      </c>
    </row>
    <row r="76" spans="1:17" s="3" customFormat="1" ht="21" x14ac:dyDescent="0.25">
      <c r="A76" s="2" t="s">
        <v>43</v>
      </c>
      <c r="C76" s="3">
        <v>0</v>
      </c>
      <c r="E76" s="3">
        <v>76576622014</v>
      </c>
      <c r="G76" s="3">
        <v>0</v>
      </c>
      <c r="I76" s="3">
        <f t="shared" si="2"/>
        <v>76576622014</v>
      </c>
      <c r="K76" s="3">
        <v>0</v>
      </c>
      <c r="M76" s="3">
        <v>799479016683</v>
      </c>
      <c r="O76" s="3">
        <v>0</v>
      </c>
      <c r="Q76" s="3">
        <f t="shared" si="3"/>
        <v>799479016683</v>
      </c>
    </row>
    <row r="77" spans="1:17" s="3" customFormat="1" ht="21" x14ac:dyDescent="0.25">
      <c r="A77" s="2" t="s">
        <v>39</v>
      </c>
      <c r="C77" s="3">
        <v>0</v>
      </c>
      <c r="E77" s="3">
        <v>36886067115</v>
      </c>
      <c r="G77" s="3">
        <v>0</v>
      </c>
      <c r="I77" s="3">
        <f t="shared" si="2"/>
        <v>36886067115</v>
      </c>
      <c r="K77" s="3">
        <v>0</v>
      </c>
      <c r="M77" s="3">
        <v>411173360203</v>
      </c>
      <c r="O77" s="3">
        <v>0</v>
      </c>
      <c r="Q77" s="3">
        <f t="shared" si="3"/>
        <v>411173360203</v>
      </c>
    </row>
    <row r="78" spans="1:17" s="3" customFormat="1" ht="21" x14ac:dyDescent="0.25">
      <c r="A78" s="2" t="s">
        <v>93</v>
      </c>
      <c r="C78" s="3">
        <v>0</v>
      </c>
      <c r="E78" s="3">
        <v>-7935605</v>
      </c>
      <c r="G78" s="3">
        <v>0</v>
      </c>
      <c r="I78" s="3">
        <f t="shared" si="2"/>
        <v>-7935605</v>
      </c>
      <c r="K78" s="3">
        <v>0</v>
      </c>
      <c r="M78" s="3">
        <v>-7935605</v>
      </c>
      <c r="O78" s="3">
        <v>0</v>
      </c>
      <c r="Q78" s="3">
        <f t="shared" si="3"/>
        <v>-7935605</v>
      </c>
    </row>
    <row r="79" spans="1:17" s="3" customFormat="1" ht="21" x14ac:dyDescent="0.25">
      <c r="A79" s="2" t="s">
        <v>62</v>
      </c>
      <c r="C79" s="3">
        <v>0</v>
      </c>
      <c r="E79" s="3">
        <v>0</v>
      </c>
      <c r="G79" s="3">
        <v>0</v>
      </c>
      <c r="I79" s="3">
        <f t="shared" si="2"/>
        <v>0</v>
      </c>
      <c r="K79" s="3">
        <v>0</v>
      </c>
      <c r="M79" s="3">
        <v>-3391494203</v>
      </c>
      <c r="O79" s="3">
        <v>0</v>
      </c>
      <c r="Q79" s="3">
        <f t="shared" si="3"/>
        <v>-3391494203</v>
      </c>
    </row>
    <row r="80" spans="1:17" s="3" customFormat="1" ht="21" x14ac:dyDescent="0.25">
      <c r="A80" s="2" t="s">
        <v>63</v>
      </c>
      <c r="C80" s="3">
        <v>0</v>
      </c>
      <c r="E80" s="3">
        <v>0</v>
      </c>
      <c r="G80" s="3">
        <v>0</v>
      </c>
      <c r="I80" s="3">
        <f t="shared" si="2"/>
        <v>0</v>
      </c>
      <c r="K80" s="3">
        <v>0</v>
      </c>
      <c r="M80" s="3">
        <v>-8574927617</v>
      </c>
      <c r="O80" s="3">
        <v>0</v>
      </c>
      <c r="Q80" s="3">
        <f t="shared" si="3"/>
        <v>-8574927617</v>
      </c>
    </row>
    <row r="81" spans="1:17" s="3" customFormat="1" ht="21" x14ac:dyDescent="0.25">
      <c r="A81" s="2" t="s">
        <v>65</v>
      </c>
      <c r="C81" s="3">
        <v>0</v>
      </c>
      <c r="E81" s="3">
        <v>0</v>
      </c>
      <c r="G81" s="3">
        <v>0</v>
      </c>
      <c r="I81" s="3">
        <f t="shared" si="2"/>
        <v>0</v>
      </c>
      <c r="K81" s="3">
        <v>0</v>
      </c>
      <c r="M81" s="3">
        <v>-547142117</v>
      </c>
      <c r="O81" s="3">
        <v>0</v>
      </c>
      <c r="Q81" s="3">
        <f t="shared" si="3"/>
        <v>-547142117</v>
      </c>
    </row>
    <row r="82" spans="1:17" s="3" customFormat="1" ht="21" x14ac:dyDescent="0.25">
      <c r="A82" s="2" t="s">
        <v>66</v>
      </c>
      <c r="C82" s="3">
        <v>0</v>
      </c>
      <c r="E82" s="3">
        <v>0</v>
      </c>
      <c r="G82" s="3">
        <v>0</v>
      </c>
      <c r="I82" s="3">
        <f t="shared" si="2"/>
        <v>0</v>
      </c>
      <c r="K82" s="3">
        <v>0</v>
      </c>
      <c r="M82" s="3">
        <v>-813799502</v>
      </c>
      <c r="O82" s="3">
        <v>0</v>
      </c>
      <c r="Q82" s="3">
        <f t="shared" si="3"/>
        <v>-813799502</v>
      </c>
    </row>
    <row r="83" spans="1:17" s="3" customFormat="1" ht="21" x14ac:dyDescent="0.25">
      <c r="A83" s="2" t="s">
        <v>64</v>
      </c>
      <c r="C83" s="3">
        <v>0</v>
      </c>
      <c r="E83" s="3">
        <v>0</v>
      </c>
      <c r="G83" s="3">
        <v>0</v>
      </c>
      <c r="I83" s="3">
        <f t="shared" si="2"/>
        <v>0</v>
      </c>
      <c r="K83" s="3">
        <v>0</v>
      </c>
      <c r="M83" s="3">
        <v>-557571938</v>
      </c>
      <c r="O83" s="3">
        <v>0</v>
      </c>
      <c r="Q83" s="3">
        <f t="shared" si="3"/>
        <v>-557571938</v>
      </c>
    </row>
    <row r="84" spans="1:17" s="3" customFormat="1" ht="21" x14ac:dyDescent="0.25">
      <c r="A84" s="2" t="s">
        <v>61</v>
      </c>
      <c r="C84" s="3">
        <v>0</v>
      </c>
      <c r="E84" s="3">
        <v>0</v>
      </c>
      <c r="G84" s="3">
        <v>0</v>
      </c>
      <c r="I84" s="3">
        <f t="shared" si="2"/>
        <v>0</v>
      </c>
      <c r="K84" s="3">
        <v>0</v>
      </c>
      <c r="M84" s="3">
        <v>-228009959</v>
      </c>
      <c r="O84" s="3">
        <v>0</v>
      </c>
      <c r="Q84" s="3">
        <f t="shared" si="3"/>
        <v>-228009959</v>
      </c>
    </row>
    <row r="85" spans="1:17" s="3" customFormat="1" ht="21" x14ac:dyDescent="0.25">
      <c r="A85" s="2" t="s">
        <v>94</v>
      </c>
      <c r="C85" s="3">
        <v>0</v>
      </c>
      <c r="E85" s="3">
        <v>-1440988296</v>
      </c>
      <c r="G85" s="3">
        <v>0</v>
      </c>
      <c r="I85" s="3">
        <f t="shared" si="2"/>
        <v>-1440988296</v>
      </c>
      <c r="K85" s="3">
        <v>0</v>
      </c>
      <c r="M85" s="3">
        <v>-1440988296</v>
      </c>
      <c r="O85" s="3">
        <v>0</v>
      </c>
      <c r="Q85" s="3">
        <f t="shared" si="3"/>
        <v>-1440988296</v>
      </c>
    </row>
    <row r="86" spans="1:17" s="3" customFormat="1" ht="21" x14ac:dyDescent="0.25">
      <c r="A86" s="2" t="s">
        <v>60</v>
      </c>
      <c r="C86" s="3">
        <v>0</v>
      </c>
      <c r="E86" s="3">
        <v>0</v>
      </c>
      <c r="G86" s="3">
        <v>0</v>
      </c>
      <c r="I86" s="3">
        <f t="shared" si="2"/>
        <v>0</v>
      </c>
      <c r="K86" s="3">
        <v>0</v>
      </c>
      <c r="M86" s="3">
        <v>-919178572</v>
      </c>
      <c r="O86" s="3">
        <v>0</v>
      </c>
      <c r="Q86" s="3">
        <f t="shared" si="3"/>
        <v>-919178572</v>
      </c>
    </row>
    <row r="87" spans="1:17" s="3" customFormat="1" ht="21" x14ac:dyDescent="0.25">
      <c r="A87" s="2" t="s">
        <v>24</v>
      </c>
      <c r="C87" s="6">
        <f>SUM(C8:C86)</f>
        <v>2802495684553</v>
      </c>
      <c r="E87" s="6">
        <f>SUM(E8:E86)</f>
        <v>1968470332405</v>
      </c>
      <c r="G87" s="6">
        <f>SUM(G8:G86)</f>
        <v>706486613532</v>
      </c>
      <c r="I87" s="6">
        <f>SUM(I8:I86)</f>
        <v>5477452630490</v>
      </c>
      <c r="K87" s="6">
        <f>SUM(K8:K86)</f>
        <v>21431701553773</v>
      </c>
      <c r="M87" s="6">
        <f>SUM(M8:M86)</f>
        <v>3160083004090</v>
      </c>
      <c r="O87" s="6">
        <f>SUM(O8:O86)</f>
        <v>-7717270620136</v>
      </c>
      <c r="Q87" s="6">
        <f>SUM(Q8:Q86)</f>
        <v>16874513937727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EFCAB-82C4-410A-9286-91D98E9FE4C3}">
  <dimension ref="A1:N29"/>
  <sheetViews>
    <sheetView rightToLeft="1" topLeftCell="A19" zoomScale="145" zoomScaleNormal="145" zoomScaleSheetLayoutView="100" workbookViewId="0">
      <selection activeCell="A43" sqref="A1:XFD1048576"/>
    </sheetView>
  </sheetViews>
  <sheetFormatPr defaultRowHeight="18" x14ac:dyDescent="0.45"/>
  <cols>
    <col min="1" max="1" width="22.7109375" style="11" customWidth="1"/>
    <col min="2" max="2" width="20.85546875" style="11" bestFit="1" customWidth="1"/>
    <col min="3" max="3" width="17" style="11" bestFit="1" customWidth="1"/>
    <col min="4" max="4" width="12.85546875" style="11" bestFit="1" customWidth="1"/>
    <col min="5" max="5" width="17.5703125" style="11" bestFit="1" customWidth="1"/>
    <col min="6" max="6" width="20.5703125" style="11" customWidth="1"/>
    <col min="7" max="7" width="8.85546875" style="11" bestFit="1" customWidth="1"/>
    <col min="8" max="8" width="19.42578125" style="11" bestFit="1" customWidth="1"/>
    <col min="9" max="9" width="16.140625" style="11" bestFit="1" customWidth="1"/>
    <col min="10" max="10" width="14.28515625" style="11" bestFit="1" customWidth="1"/>
    <col min="11" max="11" width="9.140625" style="11"/>
    <col min="12" max="12" width="15.42578125" style="11" bestFit="1" customWidth="1"/>
    <col min="13" max="13" width="13.7109375" style="11" bestFit="1" customWidth="1"/>
    <col min="14" max="16384" width="9.140625" style="11"/>
  </cols>
  <sheetData>
    <row r="1" spans="1:14" ht="21" x14ac:dyDescent="0.55000000000000004">
      <c r="A1" s="9" t="s">
        <v>235</v>
      </c>
      <c r="B1" s="9"/>
      <c r="C1" s="9"/>
      <c r="D1" s="9"/>
      <c r="E1" s="9"/>
      <c r="F1" s="9"/>
      <c r="G1" s="9"/>
      <c r="H1" s="9"/>
      <c r="I1" s="10"/>
      <c r="J1" s="10"/>
      <c r="K1" s="10"/>
      <c r="L1" s="10"/>
      <c r="M1" s="10"/>
      <c r="N1" s="10"/>
    </row>
    <row r="2" spans="1:14" ht="21" x14ac:dyDescent="0.55000000000000004">
      <c r="A2" s="9" t="s">
        <v>236</v>
      </c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</row>
    <row r="3" spans="1:14" ht="21" x14ac:dyDescent="0.55000000000000004">
      <c r="A3" s="9" t="s">
        <v>2</v>
      </c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</row>
    <row r="5" spans="1:14" ht="19.5" x14ac:dyDescent="0.45">
      <c r="A5" s="12" t="s">
        <v>237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7" spans="1:14" ht="30" x14ac:dyDescent="0.45">
      <c r="A7" s="13" t="s">
        <v>238</v>
      </c>
      <c r="B7" s="13" t="s">
        <v>239</v>
      </c>
      <c r="C7" s="13" t="s">
        <v>240</v>
      </c>
      <c r="D7" s="13" t="s">
        <v>241</v>
      </c>
      <c r="E7" s="13" t="s">
        <v>242</v>
      </c>
      <c r="F7" s="13" t="s">
        <v>243</v>
      </c>
      <c r="G7" s="13" t="s">
        <v>244</v>
      </c>
      <c r="H7" s="13" t="s">
        <v>245</v>
      </c>
    </row>
    <row r="8" spans="1:14" ht="19.5" customHeight="1" x14ac:dyDescent="0.45">
      <c r="A8" s="14" t="s">
        <v>246</v>
      </c>
      <c r="B8" s="14" t="s">
        <v>247</v>
      </c>
      <c r="C8" s="15" t="s">
        <v>248</v>
      </c>
      <c r="D8" s="1">
        <v>362205</v>
      </c>
      <c r="E8" s="1">
        <v>1349985121650</v>
      </c>
      <c r="F8" s="1">
        <v>7448287280</v>
      </c>
      <c r="G8" s="15">
        <v>23</v>
      </c>
      <c r="H8" s="15">
        <v>35</v>
      </c>
    </row>
    <row r="9" spans="1:14" ht="19.5" customHeight="1" x14ac:dyDescent="0.45">
      <c r="A9" s="16"/>
      <c r="B9" s="16"/>
      <c r="C9" s="15" t="s">
        <v>249</v>
      </c>
      <c r="D9" s="1">
        <v>2000000</v>
      </c>
      <c r="E9" s="1">
        <v>2000000000000</v>
      </c>
      <c r="F9" s="1">
        <v>7501469730</v>
      </c>
      <c r="G9" s="1">
        <v>23</v>
      </c>
      <c r="H9" s="1">
        <v>34</v>
      </c>
    </row>
    <row r="10" spans="1:14" x14ac:dyDescent="0.45">
      <c r="A10" s="16"/>
      <c r="B10" s="16"/>
      <c r="C10" s="15" t="s">
        <v>250</v>
      </c>
      <c r="D10" s="1">
        <v>1440000</v>
      </c>
      <c r="E10" s="1">
        <v>1440000000000</v>
      </c>
      <c r="F10" s="1">
        <v>10847943899</v>
      </c>
      <c r="G10" s="1">
        <v>23</v>
      </c>
      <c r="H10" s="1">
        <v>39</v>
      </c>
    </row>
    <row r="11" spans="1:14" x14ac:dyDescent="0.45">
      <c r="A11" s="16"/>
      <c r="B11" s="16"/>
      <c r="C11" s="15" t="s">
        <v>95</v>
      </c>
      <c r="D11" s="1">
        <v>1000000</v>
      </c>
      <c r="E11" s="1">
        <v>1000000000000</v>
      </c>
      <c r="F11" s="1">
        <v>10068309871</v>
      </c>
      <c r="G11" s="1">
        <v>23</v>
      </c>
      <c r="H11" s="1">
        <v>42</v>
      </c>
    </row>
    <row r="12" spans="1:14" s="17" customFormat="1" ht="16.5" customHeight="1" x14ac:dyDescent="0.45">
      <c r="A12" s="16"/>
      <c r="B12" s="16"/>
      <c r="C12" s="15" t="s">
        <v>251</v>
      </c>
      <c r="D12" s="1">
        <v>3500000</v>
      </c>
      <c r="E12" s="1">
        <v>3500000000000</v>
      </c>
      <c r="F12" s="1">
        <v>19225626734</v>
      </c>
      <c r="G12" s="1" t="s">
        <v>252</v>
      </c>
      <c r="H12" s="1">
        <v>39</v>
      </c>
      <c r="I12" s="11"/>
      <c r="J12" s="11"/>
    </row>
    <row r="13" spans="1:14" x14ac:dyDescent="0.45">
      <c r="A13" s="16"/>
      <c r="B13" s="16"/>
      <c r="C13" s="15" t="s">
        <v>253</v>
      </c>
      <c r="D13" s="1">
        <v>1000000</v>
      </c>
      <c r="E13" s="1">
        <v>1000000000000</v>
      </c>
      <c r="F13" s="1">
        <v>3856043957</v>
      </c>
      <c r="G13" s="1" t="s">
        <v>252</v>
      </c>
      <c r="H13" s="1" t="s">
        <v>254</v>
      </c>
    </row>
    <row r="14" spans="1:14" x14ac:dyDescent="0.45">
      <c r="A14" s="16"/>
      <c r="B14" s="16"/>
      <c r="C14" s="15" t="s">
        <v>255</v>
      </c>
      <c r="D14" s="1">
        <v>2500000</v>
      </c>
      <c r="E14" s="1">
        <f>D14*1000000</f>
        <v>2500000000000</v>
      </c>
      <c r="F14" s="1">
        <v>21260492702</v>
      </c>
      <c r="G14" s="1">
        <v>23</v>
      </c>
      <c r="H14" s="1">
        <v>38.1</v>
      </c>
    </row>
    <row r="15" spans="1:14" x14ac:dyDescent="0.45">
      <c r="A15" s="16"/>
      <c r="B15" s="16"/>
      <c r="C15" s="15" t="s">
        <v>256</v>
      </c>
      <c r="D15" s="1">
        <v>2400000</v>
      </c>
      <c r="E15" s="1">
        <v>2400000000000</v>
      </c>
      <c r="F15" s="1">
        <v>19074927451</v>
      </c>
      <c r="G15" s="1">
        <v>23</v>
      </c>
      <c r="H15" s="1">
        <v>39</v>
      </c>
    </row>
    <row r="16" spans="1:14" x14ac:dyDescent="0.45">
      <c r="A16" s="16"/>
      <c r="B16" s="16"/>
      <c r="C16" s="18" t="s">
        <v>257</v>
      </c>
      <c r="D16" s="1">
        <v>2400000</v>
      </c>
      <c r="E16" s="1">
        <v>2400000000000</v>
      </c>
      <c r="F16" s="1">
        <v>15729855838</v>
      </c>
      <c r="G16" s="1">
        <v>23</v>
      </c>
      <c r="H16" s="1" t="s">
        <v>258</v>
      </c>
    </row>
    <row r="17" spans="1:10" ht="36" customHeight="1" x14ac:dyDescent="0.45">
      <c r="A17" s="19"/>
      <c r="B17" s="19"/>
      <c r="C17" s="15" t="s">
        <v>259</v>
      </c>
      <c r="D17" s="1">
        <v>3207600</v>
      </c>
      <c r="E17" s="1">
        <v>4947864134400</v>
      </c>
      <c r="F17" s="1">
        <v>40538107620</v>
      </c>
      <c r="G17" s="1" t="s">
        <v>252</v>
      </c>
      <c r="H17" s="1">
        <v>37</v>
      </c>
    </row>
    <row r="18" spans="1:10" s="17" customFormat="1" ht="16.5" customHeight="1" x14ac:dyDescent="0.45">
      <c r="A18" s="15" t="s">
        <v>260</v>
      </c>
      <c r="B18" s="20" t="s">
        <v>261</v>
      </c>
      <c r="C18" s="15" t="s">
        <v>262</v>
      </c>
      <c r="D18" s="1">
        <v>370370370</v>
      </c>
      <c r="E18" s="1">
        <v>370413886</v>
      </c>
      <c r="F18" s="1">
        <v>7277952752</v>
      </c>
      <c r="G18" s="1" t="s">
        <v>252</v>
      </c>
      <c r="H18" s="15">
        <v>36</v>
      </c>
      <c r="I18" s="11"/>
      <c r="J18" s="11"/>
    </row>
    <row r="19" spans="1:10" s="17" customFormat="1" ht="16.5" customHeight="1" x14ac:dyDescent="0.45">
      <c r="A19" s="15" t="s">
        <v>263</v>
      </c>
      <c r="B19" s="21"/>
      <c r="C19" s="15" t="s">
        <v>264</v>
      </c>
      <c r="D19" s="1">
        <v>460251</v>
      </c>
      <c r="E19" s="1">
        <v>1979976789450</v>
      </c>
      <c r="F19" s="1">
        <v>16375645151</v>
      </c>
      <c r="G19" s="1" t="s">
        <v>252</v>
      </c>
      <c r="H19" s="1">
        <v>37</v>
      </c>
      <c r="I19" s="11"/>
      <c r="J19" s="11"/>
    </row>
    <row r="20" spans="1:10" s="17" customFormat="1" ht="16.5" customHeight="1" x14ac:dyDescent="0.45">
      <c r="A20" s="15" t="s">
        <v>265</v>
      </c>
      <c r="B20" s="21"/>
      <c r="C20" s="15" t="s">
        <v>266</v>
      </c>
      <c r="D20" s="1">
        <v>367647050</v>
      </c>
      <c r="E20" s="1">
        <v>2500367587050</v>
      </c>
      <c r="F20" s="1">
        <v>11839840237</v>
      </c>
      <c r="G20" s="1" t="s">
        <v>252</v>
      </c>
      <c r="H20" s="1">
        <v>37.799999999999997</v>
      </c>
      <c r="I20" s="11"/>
      <c r="J20" s="11"/>
    </row>
    <row r="21" spans="1:10" s="17" customFormat="1" ht="16.5" customHeight="1" x14ac:dyDescent="0.45">
      <c r="A21" s="15" t="s">
        <v>267</v>
      </c>
      <c r="B21" s="21"/>
      <c r="C21" s="15" t="s">
        <v>268</v>
      </c>
      <c r="D21" s="1">
        <v>8465011287</v>
      </c>
      <c r="E21" s="1">
        <v>15001943513057</v>
      </c>
      <c r="F21" s="1">
        <v>147766403641</v>
      </c>
      <c r="G21" s="1">
        <v>30</v>
      </c>
      <c r="H21" s="1">
        <v>40</v>
      </c>
      <c r="I21" s="11"/>
      <c r="J21" s="11"/>
    </row>
    <row r="22" spans="1:10" s="17" customFormat="1" ht="16.5" customHeight="1" x14ac:dyDescent="0.45">
      <c r="A22" s="15" t="s">
        <v>269</v>
      </c>
      <c r="B22" s="21"/>
      <c r="C22" s="15" t="s">
        <v>270</v>
      </c>
      <c r="D22" s="1">
        <v>963700</v>
      </c>
      <c r="E22" s="1">
        <v>3999707714200</v>
      </c>
      <c r="F22" s="1">
        <v>32997874141</v>
      </c>
      <c r="G22" s="1" t="s">
        <v>252</v>
      </c>
      <c r="H22" s="1" t="s">
        <v>271</v>
      </c>
      <c r="I22" s="11"/>
      <c r="J22" s="11"/>
    </row>
    <row r="23" spans="1:10" s="17" customFormat="1" ht="16.5" customHeight="1" x14ac:dyDescent="0.45">
      <c r="A23" s="14" t="s">
        <v>272</v>
      </c>
      <c r="B23" s="21"/>
      <c r="C23" s="15" t="s">
        <v>273</v>
      </c>
      <c r="D23" s="1">
        <v>1129130</v>
      </c>
      <c r="E23" s="1">
        <v>2000146594543</v>
      </c>
      <c r="F23" s="1">
        <v>11261345743</v>
      </c>
      <c r="G23" s="1" t="s">
        <v>252</v>
      </c>
      <c r="H23" s="1" t="s">
        <v>258</v>
      </c>
      <c r="I23" s="11"/>
      <c r="J23" s="11"/>
    </row>
    <row r="24" spans="1:10" s="17" customFormat="1" ht="16.5" customHeight="1" x14ac:dyDescent="0.45">
      <c r="A24" s="16"/>
      <c r="B24" s="21"/>
      <c r="C24" s="15" t="s">
        <v>274</v>
      </c>
      <c r="D24" s="1">
        <v>1000000</v>
      </c>
      <c r="E24" s="1">
        <v>1000000000000</v>
      </c>
      <c r="F24" s="1">
        <v>6687980783</v>
      </c>
      <c r="G24" s="1" t="s">
        <v>252</v>
      </c>
      <c r="H24" s="1" t="s">
        <v>258</v>
      </c>
      <c r="I24" s="11"/>
      <c r="J24" s="11"/>
    </row>
    <row r="25" spans="1:10" s="17" customFormat="1" ht="16.5" customHeight="1" x14ac:dyDescent="0.45">
      <c r="A25" s="19"/>
      <c r="B25" s="21"/>
      <c r="C25" s="15" t="s">
        <v>275</v>
      </c>
      <c r="D25" s="1">
        <v>3000000</v>
      </c>
      <c r="E25" s="1">
        <v>3000000000000</v>
      </c>
      <c r="F25" s="1">
        <v>20281905972</v>
      </c>
      <c r="G25" s="1">
        <v>23</v>
      </c>
      <c r="H25" s="1" t="s">
        <v>276</v>
      </c>
      <c r="I25" s="11"/>
      <c r="J25" s="11"/>
    </row>
    <row r="26" spans="1:10" s="17" customFormat="1" ht="16.5" customHeight="1" x14ac:dyDescent="0.45">
      <c r="A26" s="15" t="s">
        <v>96</v>
      </c>
      <c r="B26" s="21"/>
      <c r="C26" s="15" t="s">
        <v>277</v>
      </c>
      <c r="D26" s="1">
        <v>5000000</v>
      </c>
      <c r="E26" s="1">
        <v>5000000000000</v>
      </c>
      <c r="F26" s="1">
        <v>45634630057</v>
      </c>
      <c r="G26" s="1">
        <v>23</v>
      </c>
      <c r="H26" s="1" t="s">
        <v>278</v>
      </c>
      <c r="I26" s="11"/>
      <c r="J26" s="11"/>
    </row>
    <row r="27" spans="1:10" x14ac:dyDescent="0.45">
      <c r="A27" s="15" t="s">
        <v>95</v>
      </c>
      <c r="B27" s="21"/>
      <c r="C27" s="18" t="s">
        <v>95</v>
      </c>
      <c r="D27" s="1">
        <v>15000000</v>
      </c>
      <c r="E27" s="1">
        <v>15000000000000</v>
      </c>
      <c r="F27" s="1">
        <v>92093676812</v>
      </c>
      <c r="G27" s="1">
        <v>23</v>
      </c>
      <c r="H27" s="1">
        <v>41</v>
      </c>
    </row>
    <row r="28" spans="1:10" ht="54" x14ac:dyDescent="0.45">
      <c r="A28" s="15" t="s">
        <v>279</v>
      </c>
      <c r="B28" s="22"/>
      <c r="C28" s="15" t="s">
        <v>280</v>
      </c>
      <c r="D28" s="1">
        <v>2000000</v>
      </c>
      <c r="E28" s="1">
        <v>2000000000000</v>
      </c>
      <c r="F28" s="1">
        <v>15411417220</v>
      </c>
      <c r="G28" s="1">
        <v>23</v>
      </c>
      <c r="H28" s="1" t="s">
        <v>281</v>
      </c>
    </row>
    <row r="29" spans="1:10" s="17" customFormat="1" ht="16.5" customHeight="1" x14ac:dyDescent="0.45">
      <c r="A29" s="15" t="s">
        <v>282</v>
      </c>
      <c r="B29" s="23" t="s">
        <v>283</v>
      </c>
      <c r="C29" s="15" t="s">
        <v>284</v>
      </c>
      <c r="D29" s="1">
        <v>450000</v>
      </c>
      <c r="E29" s="1">
        <v>450000000000</v>
      </c>
      <c r="F29" s="1">
        <v>2293251154</v>
      </c>
      <c r="G29" s="1" t="s">
        <v>252</v>
      </c>
      <c r="H29" s="1">
        <v>38</v>
      </c>
      <c r="I29" s="11"/>
      <c r="J29" s="11"/>
    </row>
  </sheetData>
  <mergeCells count="8">
    <mergeCell ref="B18:B28"/>
    <mergeCell ref="A23:A25"/>
    <mergeCell ref="A1:H1"/>
    <mergeCell ref="A2:H2"/>
    <mergeCell ref="A3:H3"/>
    <mergeCell ref="A5:N5"/>
    <mergeCell ref="A8:A17"/>
    <mergeCell ref="B8:B17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A43" sqref="A1:XFD1048576"/>
    </sheetView>
  </sheetViews>
  <sheetFormatPr defaultRowHeight="18.75" x14ac:dyDescent="0.25"/>
  <cols>
    <col min="1" max="1" width="33" style="3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2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  <c r="R2" s="4" t="s">
        <v>0</v>
      </c>
      <c r="S2" s="4" t="s">
        <v>0</v>
      </c>
    </row>
    <row r="3" spans="1:19" s="3" customFormat="1" ht="26.25" x14ac:dyDescent="0.25">
      <c r="A3" s="4" t="s">
        <v>155</v>
      </c>
      <c r="B3" s="4" t="s">
        <v>155</v>
      </c>
      <c r="C3" s="4" t="s">
        <v>155</v>
      </c>
      <c r="D3" s="4" t="s">
        <v>155</v>
      </c>
      <c r="E3" s="4" t="s">
        <v>155</v>
      </c>
      <c r="F3" s="4" t="s">
        <v>155</v>
      </c>
      <c r="G3" s="4" t="s">
        <v>155</v>
      </c>
      <c r="H3" s="4" t="s">
        <v>155</v>
      </c>
      <c r="I3" s="4" t="s">
        <v>155</v>
      </c>
      <c r="J3" s="4" t="s">
        <v>155</v>
      </c>
      <c r="K3" s="4" t="s">
        <v>155</v>
      </c>
      <c r="L3" s="4" t="s">
        <v>155</v>
      </c>
      <c r="M3" s="4" t="s">
        <v>155</v>
      </c>
      <c r="N3" s="4" t="s">
        <v>155</v>
      </c>
      <c r="O3" s="4" t="s">
        <v>155</v>
      </c>
      <c r="P3" s="4" t="s">
        <v>155</v>
      </c>
      <c r="Q3" s="4" t="s">
        <v>155</v>
      </c>
      <c r="R3" s="4" t="s">
        <v>155</v>
      </c>
      <c r="S3" s="4" t="s">
        <v>155</v>
      </c>
    </row>
    <row r="4" spans="1:19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  <c r="R4" s="4" t="s">
        <v>2</v>
      </c>
      <c r="S4" s="4" t="s">
        <v>2</v>
      </c>
    </row>
    <row r="6" spans="1:19" s="3" customFormat="1" ht="26.25" x14ac:dyDescent="0.25">
      <c r="A6" s="5" t="s">
        <v>3</v>
      </c>
      <c r="C6" s="5" t="s">
        <v>190</v>
      </c>
      <c r="D6" s="5" t="s">
        <v>190</v>
      </c>
      <c r="E6" s="5" t="s">
        <v>190</v>
      </c>
      <c r="F6" s="5" t="s">
        <v>190</v>
      </c>
      <c r="G6" s="5" t="s">
        <v>190</v>
      </c>
      <c r="I6" s="5" t="s">
        <v>157</v>
      </c>
      <c r="J6" s="5" t="s">
        <v>157</v>
      </c>
      <c r="K6" s="5" t="s">
        <v>157</v>
      </c>
      <c r="L6" s="5" t="s">
        <v>157</v>
      </c>
      <c r="M6" s="5" t="s">
        <v>157</v>
      </c>
      <c r="O6" s="5" t="s">
        <v>158</v>
      </c>
      <c r="P6" s="5" t="s">
        <v>158</v>
      </c>
      <c r="Q6" s="5" t="s">
        <v>158</v>
      </c>
      <c r="R6" s="5" t="s">
        <v>158</v>
      </c>
      <c r="S6" s="5" t="s">
        <v>158</v>
      </c>
    </row>
    <row r="7" spans="1:19" s="3" customFormat="1" ht="26.25" x14ac:dyDescent="0.25">
      <c r="A7" s="5" t="s">
        <v>3</v>
      </c>
      <c r="C7" s="5" t="s">
        <v>191</v>
      </c>
      <c r="E7" s="5" t="s">
        <v>192</v>
      </c>
      <c r="G7" s="5" t="s">
        <v>193</v>
      </c>
      <c r="I7" s="5" t="s">
        <v>194</v>
      </c>
      <c r="K7" s="5" t="s">
        <v>161</v>
      </c>
      <c r="M7" s="5" t="s">
        <v>195</v>
      </c>
      <c r="O7" s="5" t="s">
        <v>194</v>
      </c>
      <c r="Q7" s="5" t="s">
        <v>161</v>
      </c>
      <c r="S7" s="5" t="s">
        <v>195</v>
      </c>
    </row>
    <row r="8" spans="1:19" s="3" customFormat="1" ht="21" x14ac:dyDescent="0.25">
      <c r="A8" s="2" t="s">
        <v>23</v>
      </c>
      <c r="C8" s="3" t="s">
        <v>196</v>
      </c>
      <c r="E8" s="3">
        <v>494909488</v>
      </c>
      <c r="G8" s="3">
        <v>370</v>
      </c>
      <c r="I8" s="3">
        <v>0</v>
      </c>
      <c r="K8" s="3">
        <v>0</v>
      </c>
      <c r="M8" s="3">
        <v>0</v>
      </c>
      <c r="O8" s="3">
        <v>183116510560</v>
      </c>
      <c r="Q8" s="3">
        <v>0</v>
      </c>
      <c r="S8" s="3">
        <v>183116510560</v>
      </c>
    </row>
    <row r="9" spans="1:19" s="3" customFormat="1" ht="21" x14ac:dyDescent="0.25">
      <c r="A9" s="2" t="s">
        <v>197</v>
      </c>
      <c r="C9" s="3" t="s">
        <v>198</v>
      </c>
      <c r="E9" s="3">
        <v>540123452</v>
      </c>
      <c r="G9" s="3">
        <v>357</v>
      </c>
      <c r="I9" s="3">
        <v>0</v>
      </c>
      <c r="K9" s="3">
        <v>0</v>
      </c>
      <c r="M9" s="3">
        <v>0</v>
      </c>
      <c r="O9" s="3">
        <v>192824072364</v>
      </c>
      <c r="Q9" s="3">
        <v>0</v>
      </c>
      <c r="S9" s="3">
        <v>192824072364</v>
      </c>
    </row>
    <row r="10" spans="1:19" s="3" customFormat="1" ht="21" x14ac:dyDescent="0.25">
      <c r="A10" s="2" t="s">
        <v>15</v>
      </c>
      <c r="C10" s="3" t="s">
        <v>199</v>
      </c>
      <c r="E10" s="3">
        <v>27000000</v>
      </c>
      <c r="G10" s="3">
        <v>34</v>
      </c>
      <c r="I10" s="3">
        <v>0</v>
      </c>
      <c r="K10" s="3">
        <v>0</v>
      </c>
      <c r="M10" s="3">
        <v>0</v>
      </c>
      <c r="O10" s="3">
        <v>931034484</v>
      </c>
      <c r="Q10" s="3">
        <v>0</v>
      </c>
      <c r="S10" s="3">
        <v>931034484</v>
      </c>
    </row>
    <row r="11" spans="1:19" s="3" customFormat="1" ht="21" x14ac:dyDescent="0.25">
      <c r="A11" s="2" t="s">
        <v>200</v>
      </c>
      <c r="C11" s="3" t="s">
        <v>199</v>
      </c>
      <c r="E11" s="3">
        <v>66800000</v>
      </c>
      <c r="G11" s="3">
        <v>20</v>
      </c>
      <c r="I11" s="3">
        <v>0</v>
      </c>
      <c r="K11" s="3">
        <v>0</v>
      </c>
      <c r="M11" s="3">
        <v>0</v>
      </c>
      <c r="O11" s="3">
        <v>1336000000</v>
      </c>
      <c r="Q11" s="3">
        <v>0</v>
      </c>
      <c r="S11" s="3">
        <v>1336000000</v>
      </c>
    </row>
    <row r="12" spans="1:19" s="3" customFormat="1" ht="21" x14ac:dyDescent="0.25">
      <c r="A12" s="2" t="s">
        <v>24</v>
      </c>
      <c r="C12" s="3" t="s">
        <v>24</v>
      </c>
      <c r="E12" s="3" t="s">
        <v>24</v>
      </c>
      <c r="G12" s="3" t="s">
        <v>24</v>
      </c>
      <c r="I12" s="7">
        <f>SUM(I8:I11)</f>
        <v>0</v>
      </c>
      <c r="K12" s="7">
        <f>SUM(K8:K11)</f>
        <v>0</v>
      </c>
      <c r="M12" s="7">
        <f>SUM(M8:M11)</f>
        <v>0</v>
      </c>
      <c r="O12" s="6">
        <f>SUM(O8:O11)</f>
        <v>378207617408</v>
      </c>
      <c r="Q12" s="6">
        <f>SUM(Q8:Q11)</f>
        <v>0</v>
      </c>
      <c r="R12" s="2"/>
      <c r="S12" s="6">
        <f>SUM(S8:S11)</f>
        <v>378207617408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53"/>
  <sheetViews>
    <sheetView rightToLeft="1" topLeftCell="A40" workbookViewId="0">
      <selection activeCell="A43" sqref="A1:XFD1048576"/>
    </sheetView>
  </sheetViews>
  <sheetFormatPr defaultRowHeight="18.75" x14ac:dyDescent="0.25"/>
  <cols>
    <col min="1" max="1" width="33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9.140625" style="3" customWidth="1"/>
    <col min="16" max="16384" width="9.140625" style="3"/>
  </cols>
  <sheetData>
    <row r="2" spans="1:13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</row>
    <row r="3" spans="1:13" s="3" customFormat="1" ht="26.25" x14ac:dyDescent="0.25">
      <c r="A3" s="4" t="s">
        <v>155</v>
      </c>
      <c r="B3" s="4" t="s">
        <v>155</v>
      </c>
      <c r="C3" s="4" t="s">
        <v>155</v>
      </c>
      <c r="D3" s="4" t="s">
        <v>155</v>
      </c>
      <c r="E3" s="4" t="s">
        <v>155</v>
      </c>
      <c r="F3" s="4" t="s">
        <v>155</v>
      </c>
      <c r="G3" s="4" t="s">
        <v>155</v>
      </c>
      <c r="H3" s="4" t="s">
        <v>155</v>
      </c>
      <c r="I3" s="4" t="s">
        <v>155</v>
      </c>
      <c r="J3" s="4" t="s">
        <v>155</v>
      </c>
      <c r="K3" s="4" t="s">
        <v>155</v>
      </c>
      <c r="L3" s="4" t="s">
        <v>155</v>
      </c>
      <c r="M3" s="4" t="s">
        <v>155</v>
      </c>
    </row>
    <row r="4" spans="1:13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</row>
    <row r="6" spans="1:13" s="3" customFormat="1" ht="27" thickBot="1" x14ac:dyDescent="0.3">
      <c r="A6" s="5" t="s">
        <v>156</v>
      </c>
      <c r="B6" s="5" t="s">
        <v>156</v>
      </c>
      <c r="C6" s="5" t="s">
        <v>157</v>
      </c>
      <c r="D6" s="5" t="s">
        <v>157</v>
      </c>
      <c r="E6" s="5" t="s">
        <v>157</v>
      </c>
      <c r="F6" s="5" t="s">
        <v>157</v>
      </c>
      <c r="G6" s="5" t="s">
        <v>157</v>
      </c>
      <c r="I6" s="5" t="s">
        <v>158</v>
      </c>
      <c r="J6" s="5" t="s">
        <v>158</v>
      </c>
      <c r="K6" s="5" t="s">
        <v>158</v>
      </c>
      <c r="L6" s="5" t="s">
        <v>158</v>
      </c>
      <c r="M6" s="5" t="s">
        <v>158</v>
      </c>
    </row>
    <row r="7" spans="1:13" s="3" customFormat="1" ht="27" thickBot="1" x14ac:dyDescent="0.3">
      <c r="A7" s="5" t="s">
        <v>159</v>
      </c>
      <c r="C7" s="5" t="s">
        <v>160</v>
      </c>
      <c r="E7" s="5" t="s">
        <v>161</v>
      </c>
      <c r="G7" s="5" t="s">
        <v>162</v>
      </c>
      <c r="I7" s="5" t="s">
        <v>160</v>
      </c>
      <c r="K7" s="5" t="s">
        <v>161</v>
      </c>
      <c r="M7" s="5" t="s">
        <v>162</v>
      </c>
    </row>
    <row r="8" spans="1:13" s="3" customFormat="1" ht="21" x14ac:dyDescent="0.25">
      <c r="A8" s="2" t="s">
        <v>163</v>
      </c>
      <c r="C8" s="3">
        <v>0</v>
      </c>
      <c r="E8" s="3">
        <v>0</v>
      </c>
      <c r="G8" s="3">
        <v>0</v>
      </c>
      <c r="I8" s="3">
        <v>11314303278</v>
      </c>
      <c r="K8" s="3">
        <v>0</v>
      </c>
      <c r="M8" s="3">
        <v>11314303278</v>
      </c>
    </row>
    <row r="9" spans="1:13" s="3" customFormat="1" ht="21" x14ac:dyDescent="0.25">
      <c r="A9" s="2" t="s">
        <v>164</v>
      </c>
      <c r="C9" s="3">
        <v>0</v>
      </c>
      <c r="E9" s="3">
        <v>0</v>
      </c>
      <c r="G9" s="3">
        <v>0</v>
      </c>
      <c r="I9" s="3">
        <v>11674737558</v>
      </c>
      <c r="K9" s="3">
        <v>0</v>
      </c>
      <c r="M9" s="3">
        <v>11674737558</v>
      </c>
    </row>
    <row r="10" spans="1:13" s="3" customFormat="1" ht="21" x14ac:dyDescent="0.25">
      <c r="A10" s="2" t="s">
        <v>89</v>
      </c>
      <c r="C10" s="3">
        <v>367479548397</v>
      </c>
      <c r="E10" s="3">
        <v>0</v>
      </c>
      <c r="G10" s="3">
        <v>367479548397</v>
      </c>
      <c r="I10" s="3">
        <v>478529143459</v>
      </c>
      <c r="K10" s="3">
        <v>0</v>
      </c>
      <c r="M10" s="3">
        <v>478529143459</v>
      </c>
    </row>
    <row r="11" spans="1:13" s="3" customFormat="1" ht="21" x14ac:dyDescent="0.25">
      <c r="A11" s="2" t="s">
        <v>88</v>
      </c>
      <c r="C11" s="3">
        <v>94125409753</v>
      </c>
      <c r="E11" s="3">
        <v>0</v>
      </c>
      <c r="G11" s="3">
        <v>94125409753</v>
      </c>
      <c r="I11" s="3">
        <v>122569410742</v>
      </c>
      <c r="K11" s="3">
        <v>0</v>
      </c>
      <c r="M11" s="3">
        <v>122569410742</v>
      </c>
    </row>
    <row r="12" spans="1:13" s="3" customFormat="1" ht="21" x14ac:dyDescent="0.25">
      <c r="A12" s="2" t="s">
        <v>69</v>
      </c>
      <c r="C12" s="3">
        <v>9232509340</v>
      </c>
      <c r="E12" s="3">
        <v>0</v>
      </c>
      <c r="G12" s="3">
        <v>9232509340</v>
      </c>
      <c r="I12" s="3">
        <v>20806138700</v>
      </c>
      <c r="K12" s="3">
        <v>0</v>
      </c>
      <c r="M12" s="3">
        <v>20806138700</v>
      </c>
    </row>
    <row r="13" spans="1:13" s="3" customFormat="1" ht="21" x14ac:dyDescent="0.25">
      <c r="A13" s="2" t="s">
        <v>87</v>
      </c>
      <c r="C13" s="3">
        <v>2902197974</v>
      </c>
      <c r="E13" s="3">
        <v>0</v>
      </c>
      <c r="G13" s="3">
        <v>2902197974</v>
      </c>
      <c r="I13" s="3">
        <v>1172003135765</v>
      </c>
      <c r="K13" s="3">
        <v>0</v>
      </c>
      <c r="M13" s="3">
        <v>1172003135765</v>
      </c>
    </row>
    <row r="14" spans="1:13" s="3" customFormat="1" ht="21" x14ac:dyDescent="0.25">
      <c r="A14" s="2" t="s">
        <v>86</v>
      </c>
      <c r="C14" s="3">
        <v>34900608320</v>
      </c>
      <c r="E14" s="3">
        <v>0</v>
      </c>
      <c r="G14" s="3">
        <v>34900608320</v>
      </c>
      <c r="I14" s="3">
        <v>115930351763</v>
      </c>
      <c r="K14" s="3">
        <v>0</v>
      </c>
      <c r="M14" s="3">
        <v>115930351763</v>
      </c>
    </row>
    <row r="15" spans="1:13" s="3" customFormat="1" ht="21" x14ac:dyDescent="0.25">
      <c r="A15" s="2" t="s">
        <v>84</v>
      </c>
      <c r="C15" s="3">
        <v>91931000957</v>
      </c>
      <c r="E15" s="3">
        <v>0</v>
      </c>
      <c r="G15" s="3">
        <v>91931000957</v>
      </c>
      <c r="I15" s="3">
        <v>364144958185</v>
      </c>
      <c r="K15" s="3">
        <v>0</v>
      </c>
      <c r="M15" s="3">
        <v>364144958185</v>
      </c>
    </row>
    <row r="16" spans="1:13" s="3" customFormat="1" ht="21" x14ac:dyDescent="0.25">
      <c r="A16" s="2" t="s">
        <v>165</v>
      </c>
      <c r="C16" s="3">
        <v>0</v>
      </c>
      <c r="E16" s="3">
        <v>0</v>
      </c>
      <c r="G16" s="3">
        <v>0</v>
      </c>
      <c r="I16" s="3">
        <v>104151617471</v>
      </c>
      <c r="K16" s="3">
        <v>0</v>
      </c>
      <c r="M16" s="3">
        <v>104151617471</v>
      </c>
    </row>
    <row r="17" spans="1:13" s="3" customFormat="1" ht="21" x14ac:dyDescent="0.25">
      <c r="A17" s="2" t="s">
        <v>166</v>
      </c>
      <c r="C17" s="3">
        <v>0</v>
      </c>
      <c r="E17" s="3">
        <v>0</v>
      </c>
      <c r="G17" s="3">
        <v>0</v>
      </c>
      <c r="I17" s="3">
        <v>472328204287</v>
      </c>
      <c r="K17" s="3">
        <v>0</v>
      </c>
      <c r="M17" s="3">
        <v>472328204287</v>
      </c>
    </row>
    <row r="18" spans="1:13" s="3" customFormat="1" ht="21" x14ac:dyDescent="0.25">
      <c r="A18" s="2" t="s">
        <v>95</v>
      </c>
      <c r="C18" s="3">
        <v>273360655732</v>
      </c>
      <c r="E18" s="3">
        <v>0</v>
      </c>
      <c r="G18" s="3">
        <v>273360655732</v>
      </c>
      <c r="I18" s="3">
        <v>1734581181188</v>
      </c>
      <c r="K18" s="3">
        <v>0</v>
      </c>
      <c r="M18" s="3">
        <v>1734581181188</v>
      </c>
    </row>
    <row r="19" spans="1:13" s="3" customFormat="1" ht="21" x14ac:dyDescent="0.25">
      <c r="A19" s="2" t="s">
        <v>82</v>
      </c>
      <c r="C19" s="3">
        <v>170825934071</v>
      </c>
      <c r="E19" s="3">
        <v>0</v>
      </c>
      <c r="G19" s="3">
        <v>170825934071</v>
      </c>
      <c r="I19" s="3">
        <v>1015667134902</v>
      </c>
      <c r="K19" s="3">
        <v>0</v>
      </c>
      <c r="M19" s="3">
        <v>1015667134902</v>
      </c>
    </row>
    <row r="20" spans="1:13" s="3" customFormat="1" ht="21" x14ac:dyDescent="0.25">
      <c r="A20" s="2" t="s">
        <v>81</v>
      </c>
      <c r="C20" s="3">
        <v>4420194065</v>
      </c>
      <c r="E20" s="3">
        <v>0</v>
      </c>
      <c r="G20" s="3">
        <v>4420194065</v>
      </c>
      <c r="I20" s="3">
        <v>32189247997</v>
      </c>
      <c r="K20" s="3">
        <v>0</v>
      </c>
      <c r="M20" s="3">
        <v>32189247997</v>
      </c>
    </row>
    <row r="21" spans="1:13" s="3" customFormat="1" ht="21" x14ac:dyDescent="0.25">
      <c r="A21" s="2" t="s">
        <v>96</v>
      </c>
      <c r="C21" s="3">
        <v>91120218558</v>
      </c>
      <c r="E21" s="3">
        <v>0</v>
      </c>
      <c r="G21" s="3">
        <v>91120218558</v>
      </c>
      <c r="I21" s="3">
        <v>675864959803</v>
      </c>
      <c r="K21" s="3">
        <v>0</v>
      </c>
      <c r="M21" s="3">
        <v>675864959803</v>
      </c>
    </row>
    <row r="22" spans="1:13" s="3" customFormat="1" ht="21" x14ac:dyDescent="0.25">
      <c r="A22" s="2" t="s">
        <v>71</v>
      </c>
      <c r="C22" s="3">
        <v>43437004894</v>
      </c>
      <c r="E22" s="3">
        <v>0</v>
      </c>
      <c r="G22" s="3">
        <v>43437004894</v>
      </c>
      <c r="I22" s="3">
        <v>440330399998</v>
      </c>
      <c r="K22" s="3">
        <v>0</v>
      </c>
      <c r="M22" s="3">
        <v>440330399998</v>
      </c>
    </row>
    <row r="23" spans="1:13" s="3" customFormat="1" ht="21" x14ac:dyDescent="0.25">
      <c r="A23" s="2" t="s">
        <v>55</v>
      </c>
      <c r="C23" s="3">
        <v>42779507757</v>
      </c>
      <c r="E23" s="3">
        <v>0</v>
      </c>
      <c r="G23" s="3">
        <v>42779507757</v>
      </c>
      <c r="I23" s="3">
        <v>444353287989</v>
      </c>
      <c r="K23" s="3">
        <v>0</v>
      </c>
      <c r="M23" s="3">
        <v>444353287989</v>
      </c>
    </row>
    <row r="24" spans="1:13" s="3" customFormat="1" ht="21" x14ac:dyDescent="0.25">
      <c r="A24" s="2" t="s">
        <v>90</v>
      </c>
      <c r="C24" s="3">
        <v>37503022313</v>
      </c>
      <c r="E24" s="3">
        <v>0</v>
      </c>
      <c r="G24" s="3">
        <v>37503022313</v>
      </c>
      <c r="I24" s="3">
        <v>381025246994</v>
      </c>
      <c r="K24" s="3">
        <v>0</v>
      </c>
      <c r="M24" s="3">
        <v>381025246994</v>
      </c>
    </row>
    <row r="25" spans="1:13" s="3" customFormat="1" ht="21" x14ac:dyDescent="0.25">
      <c r="A25" s="2" t="s">
        <v>80</v>
      </c>
      <c r="C25" s="3">
        <v>288704415914</v>
      </c>
      <c r="E25" s="3">
        <v>0</v>
      </c>
      <c r="G25" s="3">
        <v>288704415914</v>
      </c>
      <c r="I25" s="3">
        <v>2930724364672</v>
      </c>
      <c r="K25" s="3">
        <v>0</v>
      </c>
      <c r="M25" s="3">
        <v>2930724364672</v>
      </c>
    </row>
    <row r="26" spans="1:13" s="3" customFormat="1" ht="21" x14ac:dyDescent="0.25">
      <c r="A26" s="2" t="s">
        <v>79</v>
      </c>
      <c r="C26" s="3">
        <v>109992073178</v>
      </c>
      <c r="E26" s="3">
        <v>0</v>
      </c>
      <c r="G26" s="3">
        <v>109992073178</v>
      </c>
      <c r="I26" s="3">
        <v>1165624505474</v>
      </c>
      <c r="K26" s="3">
        <v>0</v>
      </c>
      <c r="M26" s="3">
        <v>1165624505474</v>
      </c>
    </row>
    <row r="27" spans="1:13" s="3" customFormat="1" ht="21" x14ac:dyDescent="0.25">
      <c r="A27" s="2" t="s">
        <v>167</v>
      </c>
      <c r="C27" s="3">
        <v>0</v>
      </c>
      <c r="E27" s="3">
        <v>0</v>
      </c>
      <c r="G27" s="3">
        <v>0</v>
      </c>
      <c r="I27" s="3">
        <v>224315916066</v>
      </c>
      <c r="K27" s="3">
        <v>0</v>
      </c>
      <c r="M27" s="3">
        <v>224315916066</v>
      </c>
    </row>
    <row r="28" spans="1:13" s="3" customFormat="1" ht="21" x14ac:dyDescent="0.25">
      <c r="A28" s="2" t="s">
        <v>78</v>
      </c>
      <c r="C28" s="3">
        <v>128563777009</v>
      </c>
      <c r="E28" s="3">
        <v>0</v>
      </c>
      <c r="G28" s="3">
        <v>128563777009</v>
      </c>
      <c r="I28" s="3">
        <v>1496585514132</v>
      </c>
      <c r="K28" s="3">
        <v>0</v>
      </c>
      <c r="M28" s="3">
        <v>1496585514132</v>
      </c>
    </row>
    <row r="29" spans="1:13" s="3" customFormat="1" ht="21" x14ac:dyDescent="0.25">
      <c r="A29" s="2" t="s">
        <v>77</v>
      </c>
      <c r="C29" s="3">
        <v>37341236381</v>
      </c>
      <c r="E29" s="3">
        <v>0</v>
      </c>
      <c r="G29" s="3">
        <v>37341236381</v>
      </c>
      <c r="I29" s="3">
        <v>397188960008</v>
      </c>
      <c r="K29" s="3">
        <v>0</v>
      </c>
      <c r="M29" s="3">
        <v>397188960008</v>
      </c>
    </row>
    <row r="30" spans="1:13" s="3" customFormat="1" ht="21" x14ac:dyDescent="0.25">
      <c r="A30" s="2" t="s">
        <v>92</v>
      </c>
      <c r="C30" s="3">
        <v>16691959811</v>
      </c>
      <c r="E30" s="3">
        <v>0</v>
      </c>
      <c r="G30" s="3">
        <v>16691959811</v>
      </c>
      <c r="I30" s="3">
        <v>169399889336</v>
      </c>
      <c r="K30" s="3">
        <v>0</v>
      </c>
      <c r="M30" s="3">
        <v>169399889336</v>
      </c>
    </row>
    <row r="31" spans="1:13" s="3" customFormat="1" ht="21" x14ac:dyDescent="0.25">
      <c r="A31" s="2" t="s">
        <v>70</v>
      </c>
      <c r="C31" s="3">
        <v>46274312433</v>
      </c>
      <c r="E31" s="3">
        <v>0</v>
      </c>
      <c r="G31" s="3">
        <v>46274312433</v>
      </c>
      <c r="I31" s="3">
        <v>476183134634</v>
      </c>
      <c r="K31" s="3">
        <v>0</v>
      </c>
      <c r="M31" s="3">
        <v>476183134634</v>
      </c>
    </row>
    <row r="32" spans="1:13" s="3" customFormat="1" ht="21" x14ac:dyDescent="0.25">
      <c r="A32" s="2" t="s">
        <v>54</v>
      </c>
      <c r="C32" s="3">
        <v>18656064757</v>
      </c>
      <c r="E32" s="3">
        <v>0</v>
      </c>
      <c r="G32" s="3">
        <v>18656064757</v>
      </c>
      <c r="I32" s="3">
        <v>191109950770</v>
      </c>
      <c r="K32" s="3">
        <v>0</v>
      </c>
      <c r="M32" s="3">
        <v>191109950770</v>
      </c>
    </row>
    <row r="33" spans="1:13" s="3" customFormat="1" ht="21" x14ac:dyDescent="0.25">
      <c r="A33" s="2" t="s">
        <v>168</v>
      </c>
      <c r="C33" s="3">
        <v>0</v>
      </c>
      <c r="E33" s="3">
        <v>0</v>
      </c>
      <c r="G33" s="3">
        <v>0</v>
      </c>
      <c r="I33" s="3">
        <v>634351737592</v>
      </c>
      <c r="K33" s="3">
        <v>0</v>
      </c>
      <c r="M33" s="3">
        <v>634351737592</v>
      </c>
    </row>
    <row r="34" spans="1:13" s="3" customFormat="1" ht="21" x14ac:dyDescent="0.25">
      <c r="A34" s="2" t="s">
        <v>76</v>
      </c>
      <c r="C34" s="3">
        <v>59411375925</v>
      </c>
      <c r="E34" s="3">
        <v>0</v>
      </c>
      <c r="G34" s="3">
        <v>59411375925</v>
      </c>
      <c r="I34" s="3">
        <v>580932868852</v>
      </c>
      <c r="K34" s="3">
        <v>0</v>
      </c>
      <c r="M34" s="3">
        <v>580932868852</v>
      </c>
    </row>
    <row r="35" spans="1:13" s="3" customFormat="1" ht="21" x14ac:dyDescent="0.25">
      <c r="A35" s="2" t="s">
        <v>91</v>
      </c>
      <c r="C35" s="3">
        <v>8457942366</v>
      </c>
      <c r="E35" s="3">
        <v>0</v>
      </c>
      <c r="G35" s="3">
        <v>8457942366</v>
      </c>
      <c r="I35" s="3">
        <v>86064007094</v>
      </c>
      <c r="K35" s="3">
        <v>0</v>
      </c>
      <c r="M35" s="3">
        <v>86064007094</v>
      </c>
    </row>
    <row r="36" spans="1:13" s="3" customFormat="1" ht="21" x14ac:dyDescent="0.25">
      <c r="A36" s="2" t="s">
        <v>44</v>
      </c>
      <c r="C36" s="3">
        <v>25272173149</v>
      </c>
      <c r="E36" s="3">
        <v>0</v>
      </c>
      <c r="G36" s="3">
        <v>25272173149</v>
      </c>
      <c r="I36" s="3">
        <v>273668454305</v>
      </c>
      <c r="K36" s="3">
        <v>0</v>
      </c>
      <c r="M36" s="3">
        <v>273668454305</v>
      </c>
    </row>
    <row r="37" spans="1:13" s="3" customFormat="1" ht="21" x14ac:dyDescent="0.25">
      <c r="A37" s="2" t="s">
        <v>75</v>
      </c>
      <c r="C37" s="3">
        <v>122265527924</v>
      </c>
      <c r="E37" s="3">
        <v>0</v>
      </c>
      <c r="G37" s="3">
        <v>122265527924</v>
      </c>
      <c r="I37" s="3">
        <v>388749262861</v>
      </c>
      <c r="K37" s="3">
        <v>0</v>
      </c>
      <c r="M37" s="3">
        <v>388749262861</v>
      </c>
    </row>
    <row r="38" spans="1:13" s="3" customFormat="1" ht="21" x14ac:dyDescent="0.25">
      <c r="A38" s="2" t="s">
        <v>58</v>
      </c>
      <c r="C38" s="3">
        <v>69291520702</v>
      </c>
      <c r="E38" s="3">
        <v>0</v>
      </c>
      <c r="G38" s="3">
        <v>69291520702</v>
      </c>
      <c r="I38" s="3">
        <v>751955566773</v>
      </c>
      <c r="K38" s="3">
        <v>0</v>
      </c>
      <c r="M38" s="3">
        <v>751955566773</v>
      </c>
    </row>
    <row r="39" spans="1:13" s="3" customFormat="1" ht="21" x14ac:dyDescent="0.25">
      <c r="A39" s="2" t="s">
        <v>53</v>
      </c>
      <c r="C39" s="3">
        <v>55681625155</v>
      </c>
      <c r="E39" s="3">
        <v>0</v>
      </c>
      <c r="G39" s="3">
        <v>55681625155</v>
      </c>
      <c r="I39" s="3">
        <v>573503201032</v>
      </c>
      <c r="K39" s="3">
        <v>0</v>
      </c>
      <c r="M39" s="3">
        <v>573503201032</v>
      </c>
    </row>
    <row r="40" spans="1:13" s="3" customFormat="1" ht="21" x14ac:dyDescent="0.25">
      <c r="A40" s="2" t="s">
        <v>72</v>
      </c>
      <c r="C40" s="3">
        <v>113070144899</v>
      </c>
      <c r="E40" s="3">
        <v>0</v>
      </c>
      <c r="G40" s="3">
        <v>113070144899</v>
      </c>
      <c r="I40" s="3">
        <v>195963583417</v>
      </c>
      <c r="K40" s="3">
        <v>0</v>
      </c>
      <c r="M40" s="3">
        <v>195963583417</v>
      </c>
    </row>
    <row r="41" spans="1:13" s="3" customFormat="1" ht="21" x14ac:dyDescent="0.25">
      <c r="A41" s="2" t="s">
        <v>74</v>
      </c>
      <c r="C41" s="3">
        <v>182445560753</v>
      </c>
      <c r="E41" s="3">
        <v>0</v>
      </c>
      <c r="G41" s="3">
        <v>182445560753</v>
      </c>
      <c r="I41" s="3">
        <v>402853228012</v>
      </c>
      <c r="K41" s="3">
        <v>0</v>
      </c>
      <c r="M41" s="3">
        <v>402853228012</v>
      </c>
    </row>
    <row r="42" spans="1:13" s="3" customFormat="1" ht="21" x14ac:dyDescent="0.25">
      <c r="A42" s="2" t="s">
        <v>68</v>
      </c>
      <c r="C42" s="3">
        <v>17837142530</v>
      </c>
      <c r="E42" s="3">
        <v>0</v>
      </c>
      <c r="G42" s="3">
        <v>17837142530</v>
      </c>
      <c r="I42" s="3">
        <v>190071009179</v>
      </c>
      <c r="K42" s="3">
        <v>0</v>
      </c>
      <c r="M42" s="3">
        <v>190071009179</v>
      </c>
    </row>
    <row r="43" spans="1:13" s="3" customFormat="1" ht="21" x14ac:dyDescent="0.25">
      <c r="A43" s="2" t="s">
        <v>169</v>
      </c>
      <c r="C43" s="3">
        <v>0</v>
      </c>
      <c r="E43" s="3">
        <v>0</v>
      </c>
      <c r="G43" s="3">
        <v>0</v>
      </c>
      <c r="I43" s="3">
        <v>967183435823</v>
      </c>
      <c r="K43" s="3">
        <v>0</v>
      </c>
      <c r="M43" s="3">
        <v>967183435823</v>
      </c>
    </row>
    <row r="44" spans="1:13" s="3" customFormat="1" ht="21" x14ac:dyDescent="0.25">
      <c r="A44" s="2" t="s">
        <v>57</v>
      </c>
      <c r="C44" s="3">
        <v>35798752449</v>
      </c>
      <c r="E44" s="3">
        <v>0</v>
      </c>
      <c r="G44" s="3">
        <v>35798752449</v>
      </c>
      <c r="I44" s="3">
        <v>380455593997</v>
      </c>
      <c r="K44" s="3">
        <v>0</v>
      </c>
      <c r="M44" s="3">
        <v>380455593997</v>
      </c>
    </row>
    <row r="45" spans="1:13" s="3" customFormat="1" ht="21" x14ac:dyDescent="0.25">
      <c r="A45" s="2" t="s">
        <v>170</v>
      </c>
      <c r="C45" s="3">
        <v>0</v>
      </c>
      <c r="E45" s="3">
        <v>0</v>
      </c>
      <c r="G45" s="3">
        <v>0</v>
      </c>
      <c r="I45" s="3">
        <v>19547877506</v>
      </c>
      <c r="K45" s="3">
        <v>0</v>
      </c>
      <c r="M45" s="3">
        <v>19547877506</v>
      </c>
    </row>
    <row r="46" spans="1:13" s="3" customFormat="1" ht="21" x14ac:dyDescent="0.25">
      <c r="A46" s="2" t="s">
        <v>73</v>
      </c>
      <c r="C46" s="3">
        <v>155229506865</v>
      </c>
      <c r="E46" s="3">
        <v>0</v>
      </c>
      <c r="G46" s="3">
        <v>155229506865</v>
      </c>
      <c r="I46" s="3">
        <v>271548696825</v>
      </c>
      <c r="K46" s="3">
        <v>0</v>
      </c>
      <c r="M46" s="3">
        <v>271548696825</v>
      </c>
    </row>
    <row r="47" spans="1:13" s="3" customFormat="1" ht="21" x14ac:dyDescent="0.25">
      <c r="A47" s="2" t="s">
        <v>171</v>
      </c>
      <c r="C47" s="3">
        <v>0</v>
      </c>
      <c r="E47" s="3">
        <v>0</v>
      </c>
      <c r="G47" s="3">
        <v>0</v>
      </c>
      <c r="I47" s="3">
        <v>18942836497</v>
      </c>
      <c r="K47" s="3">
        <v>0</v>
      </c>
      <c r="M47" s="3">
        <v>18942836497</v>
      </c>
    </row>
    <row r="48" spans="1:13" s="3" customFormat="1" ht="21" x14ac:dyDescent="0.25">
      <c r="A48" s="2" t="s">
        <v>172</v>
      </c>
      <c r="C48" s="3">
        <v>0</v>
      </c>
      <c r="E48" s="3">
        <v>0</v>
      </c>
      <c r="G48" s="3">
        <v>0</v>
      </c>
      <c r="I48" s="3">
        <v>388579325214</v>
      </c>
      <c r="K48" s="3">
        <v>0</v>
      </c>
      <c r="M48" s="3">
        <v>388579325214</v>
      </c>
    </row>
    <row r="49" spans="1:13" s="3" customFormat="1" ht="21" x14ac:dyDescent="0.25">
      <c r="A49" s="2" t="s">
        <v>59</v>
      </c>
      <c r="C49" s="3">
        <v>4097550193</v>
      </c>
      <c r="E49" s="3">
        <v>0</v>
      </c>
      <c r="G49" s="3">
        <v>4097550193</v>
      </c>
      <c r="I49" s="3">
        <v>138851954600</v>
      </c>
      <c r="K49" s="3">
        <v>0</v>
      </c>
      <c r="M49" s="3">
        <v>138851954600</v>
      </c>
    </row>
    <row r="50" spans="1:13" s="3" customFormat="1" ht="21" x14ac:dyDescent="0.25">
      <c r="A50" s="2" t="s">
        <v>173</v>
      </c>
      <c r="C50" s="3">
        <v>0</v>
      </c>
      <c r="E50" s="3">
        <v>0</v>
      </c>
      <c r="G50" s="3">
        <v>0</v>
      </c>
      <c r="I50" s="3">
        <v>1465995850</v>
      </c>
      <c r="K50" s="3">
        <v>0</v>
      </c>
      <c r="M50" s="3">
        <v>1465995850</v>
      </c>
    </row>
    <row r="51" spans="1:13" s="3" customFormat="1" ht="21" x14ac:dyDescent="0.25">
      <c r="A51" s="2" t="s">
        <v>56</v>
      </c>
      <c r="C51" s="3">
        <v>12699161909</v>
      </c>
      <c r="E51" s="3">
        <v>0</v>
      </c>
      <c r="G51" s="3">
        <v>12699161909</v>
      </c>
      <c r="I51" s="3">
        <v>147456539361</v>
      </c>
      <c r="K51" s="3">
        <v>0</v>
      </c>
      <c r="M51" s="3">
        <v>147456539361</v>
      </c>
    </row>
    <row r="52" spans="1:13" s="3" customFormat="1" ht="21.75" thickBot="1" x14ac:dyDescent="0.3">
      <c r="A52" s="2" t="s">
        <v>52</v>
      </c>
      <c r="C52" s="3">
        <v>30696048120</v>
      </c>
      <c r="E52" s="3">
        <v>0</v>
      </c>
      <c r="G52" s="3">
        <v>30696048120</v>
      </c>
      <c r="I52" s="3">
        <v>370960683812</v>
      </c>
      <c r="K52" s="3">
        <v>0</v>
      </c>
      <c r="M52" s="3">
        <v>370960683812</v>
      </c>
    </row>
    <row r="53" spans="1:13" s="3" customFormat="1" ht="21.75" thickBot="1" x14ac:dyDescent="0.3">
      <c r="A53" s="2" t="s">
        <v>24</v>
      </c>
      <c r="C53" s="6">
        <f>SUM(C8:C52)</f>
        <v>2802495684553</v>
      </c>
      <c r="D53" s="2"/>
      <c r="E53" s="6">
        <f>SUM(E8:E52)</f>
        <v>0</v>
      </c>
      <c r="F53" s="2"/>
      <c r="G53" s="6">
        <f>SUM(G8:G52)</f>
        <v>2802495684553</v>
      </c>
      <c r="I53" s="6">
        <f>SUM(I8:I52)</f>
        <v>21431701553773</v>
      </c>
      <c r="J53" s="2"/>
      <c r="K53" s="6">
        <f>SUM(K8:K52)</f>
        <v>0</v>
      </c>
      <c r="L53" s="2"/>
      <c r="M53" s="6">
        <f>SUM(M8:M52)</f>
        <v>21431701553773</v>
      </c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189E-A8CE-4541-AC58-C850C28B78F3}">
  <dimension ref="A2:M242"/>
  <sheetViews>
    <sheetView rightToLeft="1" topLeftCell="A237" workbookViewId="0">
      <selection activeCell="A43" sqref="A1:XFD1048576"/>
    </sheetView>
  </sheetViews>
  <sheetFormatPr defaultRowHeight="18.75" x14ac:dyDescent="0.25"/>
  <cols>
    <col min="1" max="1" width="33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9.140625" style="3" customWidth="1"/>
    <col min="16" max="16384" width="9.140625" style="3"/>
  </cols>
  <sheetData>
    <row r="2" spans="1:13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</row>
    <row r="3" spans="1:13" s="3" customFormat="1" ht="26.25" x14ac:dyDescent="0.25">
      <c r="A3" s="4" t="s">
        <v>155</v>
      </c>
      <c r="B3" s="4" t="s">
        <v>155</v>
      </c>
      <c r="C3" s="4" t="s">
        <v>155</v>
      </c>
      <c r="D3" s="4" t="s">
        <v>155</v>
      </c>
      <c r="E3" s="4" t="s">
        <v>155</v>
      </c>
      <c r="F3" s="4" t="s">
        <v>155</v>
      </c>
      <c r="G3" s="4" t="s">
        <v>155</v>
      </c>
      <c r="H3" s="4" t="s">
        <v>155</v>
      </c>
      <c r="I3" s="4" t="s">
        <v>155</v>
      </c>
      <c r="J3" s="4" t="s">
        <v>155</v>
      </c>
      <c r="K3" s="4" t="s">
        <v>155</v>
      </c>
      <c r="L3" s="4" t="s">
        <v>155</v>
      </c>
      <c r="M3" s="4" t="s">
        <v>155</v>
      </c>
    </row>
    <row r="4" spans="1:13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</row>
    <row r="6" spans="1:13" s="3" customFormat="1" ht="27" thickBot="1" x14ac:dyDescent="0.3">
      <c r="A6" s="5" t="s">
        <v>156</v>
      </c>
      <c r="B6" s="5" t="s">
        <v>156</v>
      </c>
      <c r="C6" s="5" t="s">
        <v>157</v>
      </c>
      <c r="D6" s="5" t="s">
        <v>157</v>
      </c>
      <c r="E6" s="5" t="s">
        <v>157</v>
      </c>
      <c r="F6" s="5" t="s">
        <v>157</v>
      </c>
      <c r="G6" s="5" t="s">
        <v>157</v>
      </c>
      <c r="I6" s="5" t="s">
        <v>158</v>
      </c>
      <c r="J6" s="5" t="s">
        <v>158</v>
      </c>
      <c r="K6" s="5" t="s">
        <v>158</v>
      </c>
      <c r="L6" s="5" t="s">
        <v>158</v>
      </c>
      <c r="M6" s="5" t="s">
        <v>158</v>
      </c>
    </row>
    <row r="7" spans="1:13" s="3" customFormat="1" ht="27" thickBot="1" x14ac:dyDescent="0.3">
      <c r="A7" s="26" t="s">
        <v>159</v>
      </c>
      <c r="C7" s="26" t="s">
        <v>160</v>
      </c>
      <c r="E7" s="26" t="s">
        <v>161</v>
      </c>
      <c r="G7" s="26" t="s">
        <v>162</v>
      </c>
      <c r="I7" s="26" t="s">
        <v>160</v>
      </c>
      <c r="K7" s="26" t="s">
        <v>161</v>
      </c>
      <c r="M7" s="26" t="s">
        <v>162</v>
      </c>
    </row>
    <row r="8" spans="1:13" s="3" customFormat="1" ht="21" x14ac:dyDescent="0.25">
      <c r="A8" s="2" t="s">
        <v>132</v>
      </c>
      <c r="C8" s="3">
        <v>2880</v>
      </c>
      <c r="E8" s="3">
        <v>0</v>
      </c>
      <c r="G8" s="3">
        <f t="shared" ref="G8:G71" si="0">+C8-E8</f>
        <v>2880</v>
      </c>
      <c r="I8" s="3">
        <v>105367</v>
      </c>
      <c r="K8" s="3">
        <v>0</v>
      </c>
      <c r="M8" s="3">
        <f>+I8-K8</f>
        <v>105367</v>
      </c>
    </row>
    <row r="9" spans="1:13" s="3" customFormat="1" ht="21" x14ac:dyDescent="0.25">
      <c r="A9" s="2" t="s">
        <v>133</v>
      </c>
      <c r="C9" s="3">
        <v>0</v>
      </c>
      <c r="E9" s="3">
        <v>0</v>
      </c>
      <c r="G9" s="3">
        <f t="shared" si="0"/>
        <v>0</v>
      </c>
      <c r="I9" s="3">
        <v>24796435260</v>
      </c>
      <c r="K9" s="3">
        <v>0</v>
      </c>
      <c r="M9" s="3">
        <f t="shared" ref="M9:M72" si="1">+I9-K9</f>
        <v>24796435260</v>
      </c>
    </row>
    <row r="10" spans="1:13" s="3" customFormat="1" ht="21" x14ac:dyDescent="0.25">
      <c r="A10" s="2" t="s">
        <v>135</v>
      </c>
      <c r="C10" s="3">
        <v>3509</v>
      </c>
      <c r="E10" s="3">
        <v>0</v>
      </c>
      <c r="G10" s="3">
        <f t="shared" si="0"/>
        <v>3509</v>
      </c>
      <c r="I10" s="3">
        <v>194535</v>
      </c>
      <c r="K10" s="3">
        <v>0</v>
      </c>
      <c r="M10" s="3">
        <f t="shared" si="1"/>
        <v>194535</v>
      </c>
    </row>
    <row r="11" spans="1:13" s="3" customFormat="1" ht="21" x14ac:dyDescent="0.25">
      <c r="A11" s="2" t="s">
        <v>136</v>
      </c>
      <c r="C11" s="3">
        <v>21127</v>
      </c>
      <c r="E11" s="3">
        <v>0</v>
      </c>
      <c r="G11" s="3">
        <f t="shared" si="0"/>
        <v>21127</v>
      </c>
      <c r="I11" s="3">
        <v>162072</v>
      </c>
      <c r="K11" s="3">
        <v>0</v>
      </c>
      <c r="M11" s="3">
        <f t="shared" si="1"/>
        <v>162072</v>
      </c>
    </row>
    <row r="12" spans="1:13" s="3" customFormat="1" ht="21" x14ac:dyDescent="0.25">
      <c r="A12" s="2" t="s">
        <v>174</v>
      </c>
      <c r="C12" s="3">
        <v>0</v>
      </c>
      <c r="E12" s="3">
        <v>0</v>
      </c>
      <c r="G12" s="3">
        <f t="shared" si="0"/>
        <v>0</v>
      </c>
      <c r="I12" s="3">
        <v>6066381</v>
      </c>
      <c r="K12" s="3">
        <v>0</v>
      </c>
      <c r="M12" s="3">
        <f t="shared" si="1"/>
        <v>6066381</v>
      </c>
    </row>
    <row r="13" spans="1:13" s="3" customFormat="1" ht="21" x14ac:dyDescent="0.25">
      <c r="A13" s="2" t="s">
        <v>175</v>
      </c>
      <c r="C13" s="3">
        <v>0</v>
      </c>
      <c r="E13" s="3">
        <v>0</v>
      </c>
      <c r="G13" s="3">
        <f t="shared" si="0"/>
        <v>0</v>
      </c>
      <c r="I13" s="3">
        <v>13204</v>
      </c>
      <c r="K13" s="3">
        <v>0</v>
      </c>
      <c r="M13" s="3">
        <f t="shared" si="1"/>
        <v>13204</v>
      </c>
    </row>
    <row r="14" spans="1:13" s="3" customFormat="1" ht="21" x14ac:dyDescent="0.25">
      <c r="A14" s="2" t="s">
        <v>137</v>
      </c>
      <c r="C14" s="3">
        <v>30012</v>
      </c>
      <c r="E14" s="3">
        <v>0</v>
      </c>
      <c r="G14" s="3">
        <f t="shared" si="0"/>
        <v>30012</v>
      </c>
      <c r="I14" s="3">
        <v>264481</v>
      </c>
      <c r="K14" s="3">
        <v>0</v>
      </c>
      <c r="M14" s="3">
        <f t="shared" si="1"/>
        <v>264481</v>
      </c>
    </row>
    <row r="15" spans="1:13" s="3" customFormat="1" ht="21" x14ac:dyDescent="0.25">
      <c r="A15" s="2" t="s">
        <v>132</v>
      </c>
      <c r="C15" s="3">
        <v>0</v>
      </c>
      <c r="E15" s="3">
        <v>0</v>
      </c>
      <c r="G15" s="3">
        <f t="shared" si="0"/>
        <v>0</v>
      </c>
      <c r="I15" s="3">
        <v>19178088</v>
      </c>
      <c r="K15" s="3">
        <v>0</v>
      </c>
      <c r="M15" s="3">
        <f t="shared" si="1"/>
        <v>19178088</v>
      </c>
    </row>
    <row r="16" spans="1:13" s="3" customFormat="1" ht="21" x14ac:dyDescent="0.25">
      <c r="A16" s="2" t="s">
        <v>174</v>
      </c>
      <c r="C16" s="3">
        <v>0</v>
      </c>
      <c r="E16" s="3">
        <v>0</v>
      </c>
      <c r="G16" s="3">
        <f t="shared" si="0"/>
        <v>0</v>
      </c>
      <c r="I16" s="3">
        <v>35829561</v>
      </c>
      <c r="K16" s="3">
        <v>0</v>
      </c>
      <c r="M16" s="3">
        <f t="shared" si="1"/>
        <v>35829561</v>
      </c>
    </row>
    <row r="17" spans="1:13" s="3" customFormat="1" ht="21" x14ac:dyDescent="0.25">
      <c r="A17" s="2" t="s">
        <v>174</v>
      </c>
      <c r="C17" s="3">
        <v>0</v>
      </c>
      <c r="E17" s="3">
        <v>0</v>
      </c>
      <c r="G17" s="3">
        <f t="shared" si="0"/>
        <v>0</v>
      </c>
      <c r="I17" s="3">
        <v>130679951</v>
      </c>
      <c r="K17" s="3">
        <v>0</v>
      </c>
      <c r="M17" s="3">
        <f t="shared" si="1"/>
        <v>130679951</v>
      </c>
    </row>
    <row r="18" spans="1:13" s="3" customFormat="1" ht="21" x14ac:dyDescent="0.25">
      <c r="A18" s="2" t="s">
        <v>174</v>
      </c>
      <c r="C18" s="3">
        <v>0</v>
      </c>
      <c r="E18" s="3">
        <v>0</v>
      </c>
      <c r="G18" s="3">
        <f t="shared" si="0"/>
        <v>0</v>
      </c>
      <c r="I18" s="3">
        <v>224456086</v>
      </c>
      <c r="K18" s="3">
        <v>0</v>
      </c>
      <c r="M18" s="3">
        <f t="shared" si="1"/>
        <v>224456086</v>
      </c>
    </row>
    <row r="19" spans="1:13" s="3" customFormat="1" ht="21" x14ac:dyDescent="0.25">
      <c r="A19" s="2" t="s">
        <v>174</v>
      </c>
      <c r="C19" s="3">
        <v>0</v>
      </c>
      <c r="E19" s="3">
        <v>0</v>
      </c>
      <c r="G19" s="3">
        <f t="shared" si="0"/>
        <v>0</v>
      </c>
      <c r="I19" s="3">
        <v>408216868</v>
      </c>
      <c r="K19" s="3">
        <v>0</v>
      </c>
      <c r="M19" s="3">
        <f t="shared" si="1"/>
        <v>408216868</v>
      </c>
    </row>
    <row r="20" spans="1:13" s="3" customFormat="1" ht="21" x14ac:dyDescent="0.25">
      <c r="A20" s="2" t="s">
        <v>174</v>
      </c>
      <c r="C20" s="3">
        <v>0</v>
      </c>
      <c r="E20" s="3">
        <v>0</v>
      </c>
      <c r="G20" s="3">
        <f t="shared" si="0"/>
        <v>0</v>
      </c>
      <c r="I20" s="3">
        <v>995265585</v>
      </c>
      <c r="K20" s="3">
        <v>0</v>
      </c>
      <c r="M20" s="3">
        <f t="shared" si="1"/>
        <v>995265585</v>
      </c>
    </row>
    <row r="21" spans="1:13" s="3" customFormat="1" ht="21" x14ac:dyDescent="0.25">
      <c r="A21" s="2" t="s">
        <v>174</v>
      </c>
      <c r="C21" s="3">
        <v>0</v>
      </c>
      <c r="E21" s="3">
        <v>0</v>
      </c>
      <c r="G21" s="3">
        <f t="shared" si="0"/>
        <v>0</v>
      </c>
      <c r="I21" s="3">
        <v>195261629</v>
      </c>
      <c r="K21" s="3">
        <v>0</v>
      </c>
      <c r="M21" s="3">
        <f t="shared" si="1"/>
        <v>195261629</v>
      </c>
    </row>
    <row r="22" spans="1:13" s="3" customFormat="1" ht="21" x14ac:dyDescent="0.25">
      <c r="A22" s="2" t="s">
        <v>174</v>
      </c>
      <c r="C22" s="3">
        <v>0</v>
      </c>
      <c r="E22" s="3">
        <v>0</v>
      </c>
      <c r="G22" s="3">
        <f t="shared" si="0"/>
        <v>0</v>
      </c>
      <c r="I22" s="3">
        <v>578201911</v>
      </c>
      <c r="K22" s="3">
        <v>0</v>
      </c>
      <c r="M22" s="3">
        <f t="shared" si="1"/>
        <v>578201911</v>
      </c>
    </row>
    <row r="23" spans="1:13" s="3" customFormat="1" ht="21" x14ac:dyDescent="0.25">
      <c r="A23" s="2" t="s">
        <v>132</v>
      </c>
      <c r="C23" s="3">
        <v>0</v>
      </c>
      <c r="E23" s="3">
        <v>0</v>
      </c>
      <c r="G23" s="3">
        <f t="shared" si="0"/>
        <v>0</v>
      </c>
      <c r="I23" s="3">
        <v>71232883</v>
      </c>
      <c r="K23" s="3">
        <v>0</v>
      </c>
      <c r="M23" s="3">
        <f t="shared" si="1"/>
        <v>71232883</v>
      </c>
    </row>
    <row r="24" spans="1:13" s="3" customFormat="1" ht="21" x14ac:dyDescent="0.25">
      <c r="A24" s="2" t="s">
        <v>138</v>
      </c>
      <c r="C24" s="3">
        <v>4807</v>
      </c>
      <c r="E24" s="3">
        <v>0</v>
      </c>
      <c r="G24" s="3">
        <f t="shared" si="0"/>
        <v>4807</v>
      </c>
      <c r="I24" s="3">
        <v>150467</v>
      </c>
      <c r="K24" s="3">
        <v>0</v>
      </c>
      <c r="M24" s="3">
        <f t="shared" si="1"/>
        <v>150467</v>
      </c>
    </row>
    <row r="25" spans="1:13" s="3" customFormat="1" ht="21" x14ac:dyDescent="0.25">
      <c r="A25" s="2" t="s">
        <v>138</v>
      </c>
      <c r="C25" s="3">
        <v>0</v>
      </c>
      <c r="E25" s="3">
        <v>0</v>
      </c>
      <c r="G25" s="3">
        <f t="shared" si="0"/>
        <v>0</v>
      </c>
      <c r="I25" s="3">
        <v>21</v>
      </c>
      <c r="K25" s="3">
        <v>0</v>
      </c>
      <c r="M25" s="3">
        <f t="shared" si="1"/>
        <v>21</v>
      </c>
    </row>
    <row r="26" spans="1:13" s="3" customFormat="1" ht="21" x14ac:dyDescent="0.25">
      <c r="A26" s="2" t="s">
        <v>176</v>
      </c>
      <c r="C26" s="3">
        <v>0</v>
      </c>
      <c r="E26" s="3">
        <v>0</v>
      </c>
      <c r="G26" s="3">
        <f t="shared" si="0"/>
        <v>0</v>
      </c>
      <c r="I26" s="3">
        <v>56097480234</v>
      </c>
      <c r="K26" s="3">
        <v>185306953</v>
      </c>
      <c r="M26" s="3">
        <f t="shared" si="1"/>
        <v>55912173281</v>
      </c>
    </row>
    <row r="27" spans="1:13" s="3" customFormat="1" ht="21" x14ac:dyDescent="0.25">
      <c r="A27" s="2" t="s">
        <v>139</v>
      </c>
      <c r="C27" s="3">
        <v>40118</v>
      </c>
      <c r="E27" s="3">
        <v>0</v>
      </c>
      <c r="G27" s="3">
        <f t="shared" si="0"/>
        <v>40118</v>
      </c>
      <c r="I27" s="3">
        <v>229010</v>
      </c>
      <c r="K27" s="3">
        <v>0</v>
      </c>
      <c r="M27" s="3">
        <f t="shared" si="1"/>
        <v>229010</v>
      </c>
    </row>
    <row r="28" spans="1:13" s="3" customFormat="1" ht="21" x14ac:dyDescent="0.25">
      <c r="A28" s="2" t="s">
        <v>132</v>
      </c>
      <c r="C28" s="3">
        <v>0</v>
      </c>
      <c r="E28" s="3">
        <v>0</v>
      </c>
      <c r="G28" s="3">
        <f t="shared" si="0"/>
        <v>0</v>
      </c>
      <c r="I28" s="3">
        <v>50109589056</v>
      </c>
      <c r="K28" s="3">
        <v>0</v>
      </c>
      <c r="M28" s="3">
        <f t="shared" si="1"/>
        <v>50109589056</v>
      </c>
    </row>
    <row r="29" spans="1:13" s="3" customFormat="1" ht="21" x14ac:dyDescent="0.25">
      <c r="A29" s="2" t="s">
        <v>132</v>
      </c>
      <c r="C29" s="3">
        <v>0</v>
      </c>
      <c r="E29" s="3">
        <v>0</v>
      </c>
      <c r="G29" s="3">
        <f t="shared" si="0"/>
        <v>0</v>
      </c>
      <c r="I29" s="3">
        <v>95208219178</v>
      </c>
      <c r="K29" s="3">
        <v>0</v>
      </c>
      <c r="M29" s="3">
        <f t="shared" si="1"/>
        <v>95208219178</v>
      </c>
    </row>
    <row r="30" spans="1:13" s="3" customFormat="1" ht="21" x14ac:dyDescent="0.25">
      <c r="A30" s="2" t="s">
        <v>132</v>
      </c>
      <c r="C30" s="3">
        <v>0</v>
      </c>
      <c r="E30" s="3">
        <v>0</v>
      </c>
      <c r="G30" s="3">
        <f t="shared" si="0"/>
        <v>0</v>
      </c>
      <c r="I30" s="3">
        <v>11775753433</v>
      </c>
      <c r="K30" s="3">
        <v>0</v>
      </c>
      <c r="M30" s="3">
        <f t="shared" si="1"/>
        <v>11775753433</v>
      </c>
    </row>
    <row r="31" spans="1:13" s="3" customFormat="1" ht="21" x14ac:dyDescent="0.25">
      <c r="A31" s="2" t="s">
        <v>175</v>
      </c>
      <c r="C31" s="3">
        <v>0</v>
      </c>
      <c r="E31" s="3">
        <v>0</v>
      </c>
      <c r="G31" s="3">
        <f t="shared" si="0"/>
        <v>0</v>
      </c>
      <c r="I31" s="3">
        <v>71044</v>
      </c>
      <c r="K31" s="3">
        <v>0</v>
      </c>
      <c r="M31" s="3">
        <f t="shared" si="1"/>
        <v>71044</v>
      </c>
    </row>
    <row r="32" spans="1:13" s="3" customFormat="1" ht="21" x14ac:dyDescent="0.25">
      <c r="A32" s="2" t="s">
        <v>132</v>
      </c>
      <c r="C32" s="3">
        <v>0</v>
      </c>
      <c r="E32" s="3">
        <v>0</v>
      </c>
      <c r="G32" s="3">
        <f t="shared" si="0"/>
        <v>0</v>
      </c>
      <c r="I32" s="3">
        <v>116356164400</v>
      </c>
      <c r="K32" s="3">
        <v>0</v>
      </c>
      <c r="M32" s="3">
        <f t="shared" si="1"/>
        <v>116356164400</v>
      </c>
    </row>
    <row r="33" spans="1:13" s="3" customFormat="1" ht="21" x14ac:dyDescent="0.25">
      <c r="A33" s="2" t="s">
        <v>132</v>
      </c>
      <c r="C33" s="3">
        <v>0</v>
      </c>
      <c r="E33" s="3">
        <v>0</v>
      </c>
      <c r="G33" s="3">
        <f t="shared" si="0"/>
        <v>0</v>
      </c>
      <c r="I33" s="3">
        <v>60131506856</v>
      </c>
      <c r="K33" s="3">
        <v>0</v>
      </c>
      <c r="M33" s="3">
        <f t="shared" si="1"/>
        <v>60131506856</v>
      </c>
    </row>
    <row r="34" spans="1:13" s="3" customFormat="1" ht="21" x14ac:dyDescent="0.25">
      <c r="A34" s="2" t="s">
        <v>177</v>
      </c>
      <c r="C34" s="3">
        <v>0</v>
      </c>
      <c r="E34" s="3">
        <v>0</v>
      </c>
      <c r="G34" s="3">
        <f t="shared" si="0"/>
        <v>0</v>
      </c>
      <c r="I34" s="3">
        <v>26371452862</v>
      </c>
      <c r="K34" s="3">
        <v>0</v>
      </c>
      <c r="M34" s="3">
        <f t="shared" si="1"/>
        <v>26371452862</v>
      </c>
    </row>
    <row r="35" spans="1:13" s="3" customFormat="1" ht="21" x14ac:dyDescent="0.25">
      <c r="A35" s="2" t="s">
        <v>178</v>
      </c>
      <c r="C35" s="3">
        <v>0</v>
      </c>
      <c r="E35" s="3">
        <v>0</v>
      </c>
      <c r="G35" s="3">
        <f t="shared" si="0"/>
        <v>0</v>
      </c>
      <c r="I35" s="3">
        <v>62544376141</v>
      </c>
      <c r="K35" s="3">
        <v>0</v>
      </c>
      <c r="M35" s="3">
        <f t="shared" si="1"/>
        <v>62544376141</v>
      </c>
    </row>
    <row r="36" spans="1:13" s="3" customFormat="1" ht="21" x14ac:dyDescent="0.25">
      <c r="A36" s="2" t="s">
        <v>132</v>
      </c>
      <c r="C36" s="3">
        <v>0</v>
      </c>
      <c r="E36" s="3">
        <v>0</v>
      </c>
      <c r="G36" s="3">
        <f t="shared" si="0"/>
        <v>0</v>
      </c>
      <c r="I36" s="3">
        <v>100219178108</v>
      </c>
      <c r="K36" s="3">
        <v>0</v>
      </c>
      <c r="M36" s="3">
        <f t="shared" si="1"/>
        <v>100219178108</v>
      </c>
    </row>
    <row r="37" spans="1:13" s="3" customFormat="1" ht="21" x14ac:dyDescent="0.25">
      <c r="A37" s="2" t="s">
        <v>134</v>
      </c>
      <c r="C37" s="3">
        <v>0</v>
      </c>
      <c r="E37" s="3">
        <v>0</v>
      </c>
      <c r="G37" s="3">
        <f t="shared" si="0"/>
        <v>0</v>
      </c>
      <c r="I37" s="3">
        <v>44334466553</v>
      </c>
      <c r="K37" s="3">
        <v>121405702</v>
      </c>
      <c r="M37" s="3">
        <f t="shared" si="1"/>
        <v>44213060851</v>
      </c>
    </row>
    <row r="38" spans="1:13" s="3" customFormat="1" ht="21" x14ac:dyDescent="0.25">
      <c r="A38" s="2" t="s">
        <v>179</v>
      </c>
      <c r="C38" s="3">
        <v>0</v>
      </c>
      <c r="E38" s="3">
        <v>0</v>
      </c>
      <c r="G38" s="3">
        <f t="shared" si="0"/>
        <v>0</v>
      </c>
      <c r="I38" s="3">
        <v>3386301380</v>
      </c>
      <c r="K38" s="3">
        <v>0</v>
      </c>
      <c r="M38" s="3">
        <f t="shared" si="1"/>
        <v>3386301380</v>
      </c>
    </row>
    <row r="39" spans="1:13" s="3" customFormat="1" ht="21" x14ac:dyDescent="0.25">
      <c r="A39" s="2" t="s">
        <v>141</v>
      </c>
      <c r="C39" s="3">
        <v>0</v>
      </c>
      <c r="E39" s="3">
        <v>0</v>
      </c>
      <c r="G39" s="3">
        <f t="shared" si="0"/>
        <v>0</v>
      </c>
      <c r="I39" s="3">
        <v>2539726040</v>
      </c>
      <c r="K39" s="3">
        <v>0</v>
      </c>
      <c r="M39" s="3">
        <f t="shared" si="1"/>
        <v>2539726040</v>
      </c>
    </row>
    <row r="40" spans="1:13" s="3" customFormat="1" ht="21" x14ac:dyDescent="0.25">
      <c r="A40" s="2" t="s">
        <v>132</v>
      </c>
      <c r="C40" s="3">
        <v>0</v>
      </c>
      <c r="E40" s="3">
        <v>0</v>
      </c>
      <c r="G40" s="3">
        <f t="shared" si="0"/>
        <v>0</v>
      </c>
      <c r="I40" s="3">
        <v>10021917796</v>
      </c>
      <c r="K40" s="3">
        <v>0</v>
      </c>
      <c r="M40" s="3">
        <f t="shared" si="1"/>
        <v>10021917796</v>
      </c>
    </row>
    <row r="41" spans="1:13" s="3" customFormat="1" ht="21" x14ac:dyDescent="0.25">
      <c r="A41" s="2" t="s">
        <v>138</v>
      </c>
      <c r="C41" s="3">
        <v>0</v>
      </c>
      <c r="E41" s="3">
        <v>0</v>
      </c>
      <c r="G41" s="3">
        <f t="shared" si="0"/>
        <v>0</v>
      </c>
      <c r="I41" s="3">
        <v>93190410968</v>
      </c>
      <c r="K41" s="3">
        <v>0</v>
      </c>
      <c r="M41" s="3">
        <f t="shared" si="1"/>
        <v>93190410968</v>
      </c>
    </row>
    <row r="42" spans="1:13" s="3" customFormat="1" ht="21" x14ac:dyDescent="0.25">
      <c r="A42" s="2" t="s">
        <v>179</v>
      </c>
      <c r="C42" s="3">
        <v>0</v>
      </c>
      <c r="E42" s="3">
        <v>0</v>
      </c>
      <c r="G42" s="3">
        <f t="shared" si="0"/>
        <v>0</v>
      </c>
      <c r="I42" s="3">
        <v>2709041108</v>
      </c>
      <c r="K42" s="3">
        <v>0</v>
      </c>
      <c r="M42" s="3">
        <f t="shared" si="1"/>
        <v>2709041108</v>
      </c>
    </row>
    <row r="43" spans="1:13" s="3" customFormat="1" ht="21" x14ac:dyDescent="0.25">
      <c r="A43" s="2" t="s">
        <v>180</v>
      </c>
      <c r="C43" s="3">
        <v>0</v>
      </c>
      <c r="E43" s="3">
        <v>0</v>
      </c>
      <c r="G43" s="3">
        <f t="shared" si="0"/>
        <v>0</v>
      </c>
      <c r="I43" s="3">
        <v>35630136991</v>
      </c>
      <c r="K43" s="3">
        <v>0</v>
      </c>
      <c r="M43" s="3">
        <f t="shared" si="1"/>
        <v>35630136991</v>
      </c>
    </row>
    <row r="44" spans="1:13" s="3" customFormat="1" ht="21" x14ac:dyDescent="0.25">
      <c r="A44" s="2" t="s">
        <v>132</v>
      </c>
      <c r="C44" s="3">
        <v>0</v>
      </c>
      <c r="E44" s="3">
        <v>0</v>
      </c>
      <c r="G44" s="3">
        <f t="shared" si="0"/>
        <v>0</v>
      </c>
      <c r="I44" s="3">
        <v>30065753427</v>
      </c>
      <c r="K44" s="3">
        <v>0</v>
      </c>
      <c r="M44" s="3">
        <f t="shared" si="1"/>
        <v>30065753427</v>
      </c>
    </row>
    <row r="45" spans="1:13" s="3" customFormat="1" ht="21" x14ac:dyDescent="0.25">
      <c r="A45" s="2" t="s">
        <v>181</v>
      </c>
      <c r="C45" s="3">
        <v>0</v>
      </c>
      <c r="E45" s="3">
        <v>0</v>
      </c>
      <c r="G45" s="3">
        <f t="shared" si="0"/>
        <v>0</v>
      </c>
      <c r="I45" s="3">
        <v>4313609046</v>
      </c>
      <c r="K45" s="3">
        <v>0</v>
      </c>
      <c r="M45" s="3">
        <f t="shared" si="1"/>
        <v>4313609046</v>
      </c>
    </row>
    <row r="46" spans="1:13" s="3" customFormat="1" ht="21" x14ac:dyDescent="0.25">
      <c r="A46" s="2" t="s">
        <v>149</v>
      </c>
      <c r="C46" s="3">
        <v>0</v>
      </c>
      <c r="E46" s="3">
        <v>0</v>
      </c>
      <c r="G46" s="3">
        <f t="shared" si="0"/>
        <v>0</v>
      </c>
      <c r="I46" s="3">
        <v>163386986310</v>
      </c>
      <c r="K46" s="3">
        <v>255134222</v>
      </c>
      <c r="M46" s="3">
        <f t="shared" si="1"/>
        <v>163131852088</v>
      </c>
    </row>
    <row r="47" spans="1:13" s="3" customFormat="1" ht="21" x14ac:dyDescent="0.25">
      <c r="A47" s="2" t="s">
        <v>182</v>
      </c>
      <c r="C47" s="3">
        <v>0</v>
      </c>
      <c r="E47" s="3">
        <v>0</v>
      </c>
      <c r="G47" s="3">
        <f t="shared" si="0"/>
        <v>0</v>
      </c>
      <c r="I47" s="3">
        <v>345148497941</v>
      </c>
      <c r="K47" s="3">
        <v>0</v>
      </c>
      <c r="M47" s="3">
        <f t="shared" si="1"/>
        <v>345148497941</v>
      </c>
    </row>
    <row r="48" spans="1:13" s="3" customFormat="1" ht="21" x14ac:dyDescent="0.25">
      <c r="A48" s="2" t="s">
        <v>182</v>
      </c>
      <c r="C48" s="3">
        <v>0</v>
      </c>
      <c r="E48" s="3">
        <v>0</v>
      </c>
      <c r="G48" s="3">
        <f t="shared" si="0"/>
        <v>0</v>
      </c>
      <c r="I48" s="3">
        <v>623529878047</v>
      </c>
      <c r="K48" s="3">
        <v>0</v>
      </c>
      <c r="M48" s="3">
        <f t="shared" si="1"/>
        <v>623529878047</v>
      </c>
    </row>
    <row r="49" spans="1:13" s="3" customFormat="1" ht="21" x14ac:dyDescent="0.25">
      <c r="A49" s="2" t="s">
        <v>183</v>
      </c>
      <c r="C49" s="3">
        <v>0</v>
      </c>
      <c r="E49" s="3">
        <v>0</v>
      </c>
      <c r="G49" s="3">
        <f t="shared" si="0"/>
        <v>0</v>
      </c>
      <c r="I49" s="3">
        <v>77837671237</v>
      </c>
      <c r="K49" s="3">
        <v>0</v>
      </c>
      <c r="M49" s="3">
        <f t="shared" si="1"/>
        <v>77837671237</v>
      </c>
    </row>
    <row r="50" spans="1:13" s="3" customFormat="1" ht="21" x14ac:dyDescent="0.25">
      <c r="A50" s="2" t="s">
        <v>132</v>
      </c>
      <c r="C50" s="3">
        <v>0</v>
      </c>
      <c r="E50" s="3">
        <v>0</v>
      </c>
      <c r="G50" s="3">
        <f t="shared" si="0"/>
        <v>0</v>
      </c>
      <c r="I50" s="3">
        <v>19041643838</v>
      </c>
      <c r="K50" s="3">
        <v>0</v>
      </c>
      <c r="M50" s="3">
        <f t="shared" si="1"/>
        <v>19041643838</v>
      </c>
    </row>
    <row r="51" spans="1:13" s="3" customFormat="1" ht="21" x14ac:dyDescent="0.25">
      <c r="A51" s="2" t="s">
        <v>183</v>
      </c>
      <c r="C51" s="3">
        <v>0</v>
      </c>
      <c r="E51" s="3">
        <v>0</v>
      </c>
      <c r="G51" s="3">
        <f t="shared" si="0"/>
        <v>0</v>
      </c>
      <c r="I51" s="3">
        <v>216920547960</v>
      </c>
      <c r="K51" s="3">
        <v>0</v>
      </c>
      <c r="M51" s="3">
        <f t="shared" si="1"/>
        <v>216920547960</v>
      </c>
    </row>
    <row r="52" spans="1:13" s="3" customFormat="1" ht="21" x14ac:dyDescent="0.25">
      <c r="A52" s="2" t="s">
        <v>132</v>
      </c>
      <c r="C52" s="3">
        <v>0</v>
      </c>
      <c r="E52" s="3">
        <v>0</v>
      </c>
      <c r="G52" s="3">
        <f t="shared" si="0"/>
        <v>0</v>
      </c>
      <c r="I52" s="3">
        <v>35076712346</v>
      </c>
      <c r="K52" s="3">
        <v>0</v>
      </c>
      <c r="M52" s="3">
        <f t="shared" si="1"/>
        <v>35076712346</v>
      </c>
    </row>
    <row r="53" spans="1:13" s="3" customFormat="1" ht="21" x14ac:dyDescent="0.25">
      <c r="A53" s="2" t="s">
        <v>140</v>
      </c>
      <c r="C53" s="3">
        <v>39606</v>
      </c>
      <c r="E53" s="3">
        <v>0</v>
      </c>
      <c r="G53" s="3">
        <f t="shared" si="0"/>
        <v>39606</v>
      </c>
      <c r="I53" s="3">
        <v>592348</v>
      </c>
      <c r="K53" s="3">
        <v>0</v>
      </c>
      <c r="M53" s="3">
        <f t="shared" si="1"/>
        <v>592348</v>
      </c>
    </row>
    <row r="54" spans="1:13" s="3" customFormat="1" ht="21" x14ac:dyDescent="0.25">
      <c r="A54" s="2" t="s">
        <v>132</v>
      </c>
      <c r="C54" s="3">
        <v>0</v>
      </c>
      <c r="E54" s="3">
        <v>0</v>
      </c>
      <c r="G54" s="3">
        <f t="shared" si="0"/>
        <v>0</v>
      </c>
      <c r="I54" s="3">
        <v>10021917818</v>
      </c>
      <c r="K54" s="3">
        <v>0</v>
      </c>
      <c r="M54" s="3">
        <f t="shared" si="1"/>
        <v>10021917818</v>
      </c>
    </row>
    <row r="55" spans="1:13" s="3" customFormat="1" ht="21" x14ac:dyDescent="0.25">
      <c r="A55" s="2" t="s">
        <v>132</v>
      </c>
      <c r="C55" s="3">
        <v>0</v>
      </c>
      <c r="E55" s="3">
        <v>0</v>
      </c>
      <c r="G55" s="3">
        <f t="shared" si="0"/>
        <v>0</v>
      </c>
      <c r="I55" s="3">
        <v>17538356179</v>
      </c>
      <c r="K55" s="3">
        <v>0</v>
      </c>
      <c r="M55" s="3">
        <f t="shared" si="1"/>
        <v>17538356179</v>
      </c>
    </row>
    <row r="56" spans="1:13" s="3" customFormat="1" ht="21" x14ac:dyDescent="0.25">
      <c r="A56" s="2" t="s">
        <v>183</v>
      </c>
      <c r="C56" s="3">
        <v>0</v>
      </c>
      <c r="E56" s="3">
        <v>0</v>
      </c>
      <c r="G56" s="3">
        <f t="shared" si="0"/>
        <v>0</v>
      </c>
      <c r="I56" s="3">
        <v>81692876715</v>
      </c>
      <c r="K56" s="3">
        <v>0</v>
      </c>
      <c r="M56" s="3">
        <f t="shared" si="1"/>
        <v>81692876715</v>
      </c>
    </row>
    <row r="57" spans="1:13" s="3" customFormat="1" ht="21" x14ac:dyDescent="0.25">
      <c r="A57" s="2" t="s">
        <v>132</v>
      </c>
      <c r="C57" s="3">
        <v>0</v>
      </c>
      <c r="E57" s="3">
        <v>0</v>
      </c>
      <c r="G57" s="3">
        <f t="shared" si="0"/>
        <v>0</v>
      </c>
      <c r="I57" s="3">
        <v>45098630143</v>
      </c>
      <c r="K57" s="3">
        <v>0</v>
      </c>
      <c r="M57" s="3">
        <f t="shared" si="1"/>
        <v>45098630143</v>
      </c>
    </row>
    <row r="58" spans="1:13" s="3" customFormat="1" ht="21" x14ac:dyDescent="0.25">
      <c r="A58" s="2" t="s">
        <v>132</v>
      </c>
      <c r="C58" s="3">
        <v>0</v>
      </c>
      <c r="E58" s="3">
        <v>0</v>
      </c>
      <c r="G58" s="3">
        <f t="shared" si="0"/>
        <v>0</v>
      </c>
      <c r="I58" s="3">
        <v>30065753425</v>
      </c>
      <c r="K58" s="3">
        <v>0</v>
      </c>
      <c r="M58" s="3">
        <f t="shared" si="1"/>
        <v>30065753425</v>
      </c>
    </row>
    <row r="59" spans="1:13" s="3" customFormat="1" ht="21" x14ac:dyDescent="0.25">
      <c r="A59" s="2" t="s">
        <v>132</v>
      </c>
      <c r="C59" s="3">
        <v>0</v>
      </c>
      <c r="E59" s="3">
        <v>0</v>
      </c>
      <c r="G59" s="3">
        <f t="shared" si="0"/>
        <v>0</v>
      </c>
      <c r="I59" s="3">
        <v>72658904109</v>
      </c>
      <c r="K59" s="3">
        <v>103579880</v>
      </c>
      <c r="M59" s="3">
        <f t="shared" si="1"/>
        <v>72555324229</v>
      </c>
    </row>
    <row r="60" spans="1:13" s="3" customFormat="1" ht="21" x14ac:dyDescent="0.25">
      <c r="A60" s="2" t="s">
        <v>132</v>
      </c>
      <c r="C60" s="3">
        <v>0</v>
      </c>
      <c r="E60" s="3">
        <v>0</v>
      </c>
      <c r="G60" s="3">
        <f t="shared" si="0"/>
        <v>0</v>
      </c>
      <c r="I60" s="3">
        <v>12527397262</v>
      </c>
      <c r="K60" s="3">
        <v>29289101</v>
      </c>
      <c r="M60" s="3">
        <f t="shared" si="1"/>
        <v>12498108161</v>
      </c>
    </row>
    <row r="61" spans="1:13" s="3" customFormat="1" ht="21" x14ac:dyDescent="0.25">
      <c r="A61" s="2" t="s">
        <v>132</v>
      </c>
      <c r="C61" s="3">
        <v>0</v>
      </c>
      <c r="E61" s="3">
        <v>0</v>
      </c>
      <c r="G61" s="3">
        <f t="shared" si="0"/>
        <v>0</v>
      </c>
      <c r="I61" s="3">
        <v>115252054795</v>
      </c>
      <c r="K61" s="3">
        <v>377627715</v>
      </c>
      <c r="M61" s="3">
        <f t="shared" si="1"/>
        <v>114874427080</v>
      </c>
    </row>
    <row r="62" spans="1:13" s="3" customFormat="1" ht="21" x14ac:dyDescent="0.25">
      <c r="A62" s="2" t="s">
        <v>138</v>
      </c>
      <c r="C62" s="3">
        <v>0</v>
      </c>
      <c r="E62" s="3">
        <v>0</v>
      </c>
      <c r="G62" s="3">
        <f t="shared" si="0"/>
        <v>0</v>
      </c>
      <c r="I62" s="3">
        <v>18526027399</v>
      </c>
      <c r="K62" s="3">
        <v>0</v>
      </c>
      <c r="M62" s="3">
        <f t="shared" si="1"/>
        <v>18526027399</v>
      </c>
    </row>
    <row r="63" spans="1:13" s="3" customFormat="1" ht="21" x14ac:dyDescent="0.25">
      <c r="A63" s="2" t="s">
        <v>137</v>
      </c>
      <c r="C63" s="3">
        <v>0</v>
      </c>
      <c r="E63" s="3">
        <v>0</v>
      </c>
      <c r="G63" s="3">
        <f t="shared" si="0"/>
        <v>0</v>
      </c>
      <c r="I63" s="3">
        <v>45805479453</v>
      </c>
      <c r="K63" s="3">
        <v>113365121</v>
      </c>
      <c r="M63" s="3">
        <f t="shared" si="1"/>
        <v>45692114332</v>
      </c>
    </row>
    <row r="64" spans="1:13" s="3" customFormat="1" ht="21" x14ac:dyDescent="0.25">
      <c r="A64" s="2" t="s">
        <v>149</v>
      </c>
      <c r="C64" s="3">
        <v>0</v>
      </c>
      <c r="E64" s="3">
        <v>0</v>
      </c>
      <c r="G64" s="3">
        <f t="shared" si="0"/>
        <v>0</v>
      </c>
      <c r="I64" s="3">
        <v>28695890411</v>
      </c>
      <c r="K64" s="3">
        <v>44189689</v>
      </c>
      <c r="M64" s="3">
        <f t="shared" si="1"/>
        <v>28651700722</v>
      </c>
    </row>
    <row r="65" spans="1:13" s="3" customFormat="1" ht="21" x14ac:dyDescent="0.25">
      <c r="A65" s="2" t="s">
        <v>179</v>
      </c>
      <c r="C65" s="3">
        <v>0</v>
      </c>
      <c r="E65" s="3">
        <v>0</v>
      </c>
      <c r="G65" s="3">
        <f t="shared" si="0"/>
        <v>0</v>
      </c>
      <c r="I65" s="3">
        <v>213246575339</v>
      </c>
      <c r="K65" s="3">
        <v>104942519</v>
      </c>
      <c r="M65" s="3">
        <f t="shared" si="1"/>
        <v>213141632820</v>
      </c>
    </row>
    <row r="66" spans="1:13" s="3" customFormat="1" ht="21" x14ac:dyDescent="0.25">
      <c r="A66" s="2" t="s">
        <v>184</v>
      </c>
      <c r="C66" s="3">
        <v>0</v>
      </c>
      <c r="E66" s="3">
        <v>0</v>
      </c>
      <c r="G66" s="3">
        <f t="shared" si="0"/>
        <v>0</v>
      </c>
      <c r="I66" s="3">
        <v>884657538288</v>
      </c>
      <c r="K66" s="3">
        <v>695468047</v>
      </c>
      <c r="M66" s="3">
        <f t="shared" si="1"/>
        <v>883962070241</v>
      </c>
    </row>
    <row r="67" spans="1:13" s="3" customFormat="1" ht="21" x14ac:dyDescent="0.25">
      <c r="A67" s="2" t="s">
        <v>179</v>
      </c>
      <c r="C67" s="3">
        <v>0</v>
      </c>
      <c r="E67" s="3">
        <v>0</v>
      </c>
      <c r="G67" s="3">
        <f t="shared" si="0"/>
        <v>0</v>
      </c>
      <c r="I67" s="3">
        <v>180197260269</v>
      </c>
      <c r="K67" s="3">
        <v>0</v>
      </c>
      <c r="M67" s="3">
        <f t="shared" si="1"/>
        <v>180197260269</v>
      </c>
    </row>
    <row r="68" spans="1:13" s="3" customFormat="1" ht="21" x14ac:dyDescent="0.25">
      <c r="A68" s="2" t="s">
        <v>179</v>
      </c>
      <c r="C68" s="3">
        <v>0</v>
      </c>
      <c r="E68" s="3">
        <v>0</v>
      </c>
      <c r="G68" s="3">
        <f t="shared" si="0"/>
        <v>0</v>
      </c>
      <c r="I68" s="3">
        <v>195127397259</v>
      </c>
      <c r="K68" s="3">
        <v>0</v>
      </c>
      <c r="M68" s="3">
        <f t="shared" si="1"/>
        <v>195127397259</v>
      </c>
    </row>
    <row r="69" spans="1:13" s="3" customFormat="1" ht="21" x14ac:dyDescent="0.25">
      <c r="A69" s="2" t="s">
        <v>138</v>
      </c>
      <c r="C69" s="3">
        <v>0</v>
      </c>
      <c r="E69" s="3">
        <v>0</v>
      </c>
      <c r="G69" s="3">
        <f t="shared" si="0"/>
        <v>0</v>
      </c>
      <c r="I69" s="3">
        <v>69041095888</v>
      </c>
      <c r="K69" s="3">
        <v>0</v>
      </c>
      <c r="M69" s="3">
        <f t="shared" si="1"/>
        <v>69041095888</v>
      </c>
    </row>
    <row r="70" spans="1:13" s="3" customFormat="1" ht="21" x14ac:dyDescent="0.25">
      <c r="A70" s="2" t="s">
        <v>179</v>
      </c>
      <c r="C70" s="3">
        <v>0</v>
      </c>
      <c r="E70" s="3">
        <v>0</v>
      </c>
      <c r="G70" s="3">
        <f t="shared" si="0"/>
        <v>0</v>
      </c>
      <c r="I70" s="3">
        <v>178212328762</v>
      </c>
      <c r="K70" s="3">
        <v>0</v>
      </c>
      <c r="M70" s="3">
        <f t="shared" si="1"/>
        <v>178212328762</v>
      </c>
    </row>
    <row r="71" spans="1:13" s="3" customFormat="1" ht="21" x14ac:dyDescent="0.25">
      <c r="A71" s="2" t="s">
        <v>141</v>
      </c>
      <c r="C71" s="3">
        <v>0</v>
      </c>
      <c r="E71" s="3">
        <v>0</v>
      </c>
      <c r="G71" s="3">
        <f t="shared" si="0"/>
        <v>0</v>
      </c>
      <c r="I71" s="3">
        <v>214890410958</v>
      </c>
      <c r="K71" s="3">
        <v>0</v>
      </c>
      <c r="M71" s="3">
        <f t="shared" si="1"/>
        <v>214890410958</v>
      </c>
    </row>
    <row r="72" spans="1:13" s="3" customFormat="1" ht="21" x14ac:dyDescent="0.25">
      <c r="A72" s="2" t="s">
        <v>179</v>
      </c>
      <c r="C72" s="3">
        <v>0</v>
      </c>
      <c r="E72" s="3">
        <v>0</v>
      </c>
      <c r="G72" s="3">
        <f t="shared" ref="G72:G135" si="2">+C72-E72</f>
        <v>0</v>
      </c>
      <c r="I72" s="3">
        <v>223693150679</v>
      </c>
      <c r="K72" s="3">
        <v>0</v>
      </c>
      <c r="M72" s="3">
        <f t="shared" si="1"/>
        <v>223693150679</v>
      </c>
    </row>
    <row r="73" spans="1:13" s="3" customFormat="1" ht="21" x14ac:dyDescent="0.25">
      <c r="A73" s="2" t="s">
        <v>181</v>
      </c>
      <c r="C73" s="3">
        <v>0</v>
      </c>
      <c r="E73" s="3">
        <v>0</v>
      </c>
      <c r="G73" s="3">
        <f t="shared" si="2"/>
        <v>0</v>
      </c>
      <c r="I73" s="3">
        <v>275671232873</v>
      </c>
      <c r="K73" s="3">
        <v>0</v>
      </c>
      <c r="M73" s="3">
        <f t="shared" ref="M73:M136" si="3">+I73-K73</f>
        <v>275671232873</v>
      </c>
    </row>
    <row r="74" spans="1:13" s="3" customFormat="1" ht="21" x14ac:dyDescent="0.25">
      <c r="A74" s="2" t="s">
        <v>146</v>
      </c>
      <c r="C74" s="3">
        <v>0</v>
      </c>
      <c r="E74" s="3">
        <v>0</v>
      </c>
      <c r="G74" s="3">
        <f t="shared" si="2"/>
        <v>0</v>
      </c>
      <c r="I74" s="3">
        <v>73528767122</v>
      </c>
      <c r="K74" s="3">
        <v>0</v>
      </c>
      <c r="M74" s="3">
        <f t="shared" si="3"/>
        <v>73528767122</v>
      </c>
    </row>
    <row r="75" spans="1:13" s="3" customFormat="1" ht="21" x14ac:dyDescent="0.25">
      <c r="A75" s="2" t="s">
        <v>137</v>
      </c>
      <c r="C75" s="3">
        <v>0</v>
      </c>
      <c r="E75" s="3">
        <v>0</v>
      </c>
      <c r="G75" s="3">
        <f t="shared" si="2"/>
        <v>0</v>
      </c>
      <c r="I75" s="3">
        <v>138945205475</v>
      </c>
      <c r="K75" s="3">
        <v>0</v>
      </c>
      <c r="M75" s="3">
        <f t="shared" si="3"/>
        <v>138945205475</v>
      </c>
    </row>
    <row r="76" spans="1:13" s="3" customFormat="1" ht="21" x14ac:dyDescent="0.25">
      <c r="A76" s="2" t="s">
        <v>181</v>
      </c>
      <c r="C76" s="3">
        <v>0</v>
      </c>
      <c r="E76" s="3">
        <v>0</v>
      </c>
      <c r="G76" s="3">
        <f t="shared" si="2"/>
        <v>0</v>
      </c>
      <c r="I76" s="3">
        <v>245411506847</v>
      </c>
      <c r="K76" s="3">
        <v>0</v>
      </c>
      <c r="M76" s="3">
        <f t="shared" si="3"/>
        <v>245411506847</v>
      </c>
    </row>
    <row r="77" spans="1:13" s="3" customFormat="1" ht="21" x14ac:dyDescent="0.25">
      <c r="A77" s="2" t="s">
        <v>137</v>
      </c>
      <c r="C77" s="3">
        <v>0</v>
      </c>
      <c r="E77" s="3">
        <v>0</v>
      </c>
      <c r="G77" s="3">
        <f t="shared" si="2"/>
        <v>0</v>
      </c>
      <c r="I77" s="3">
        <v>22835342464</v>
      </c>
      <c r="K77" s="3">
        <v>0</v>
      </c>
      <c r="M77" s="3">
        <f t="shared" si="3"/>
        <v>22835342464</v>
      </c>
    </row>
    <row r="78" spans="1:13" s="3" customFormat="1" ht="21" x14ac:dyDescent="0.25">
      <c r="A78" s="2" t="s">
        <v>180</v>
      </c>
      <c r="C78" s="3">
        <v>0</v>
      </c>
      <c r="E78" s="3">
        <v>0</v>
      </c>
      <c r="G78" s="3">
        <f t="shared" si="2"/>
        <v>0</v>
      </c>
      <c r="I78" s="3">
        <v>56095890409</v>
      </c>
      <c r="K78" s="3">
        <v>0</v>
      </c>
      <c r="M78" s="3">
        <f t="shared" si="3"/>
        <v>56095890409</v>
      </c>
    </row>
    <row r="79" spans="1:13" s="3" customFormat="1" ht="21" x14ac:dyDescent="0.25">
      <c r="A79" s="2" t="s">
        <v>181</v>
      </c>
      <c r="C79" s="3">
        <v>0</v>
      </c>
      <c r="E79" s="3">
        <v>0</v>
      </c>
      <c r="G79" s="3">
        <f t="shared" si="2"/>
        <v>0</v>
      </c>
      <c r="I79" s="3">
        <v>165830136982</v>
      </c>
      <c r="K79" s="3">
        <v>0</v>
      </c>
      <c r="M79" s="3">
        <f t="shared" si="3"/>
        <v>165830136982</v>
      </c>
    </row>
    <row r="80" spans="1:13" s="3" customFormat="1" ht="21" x14ac:dyDescent="0.25">
      <c r="A80" s="2" t="s">
        <v>132</v>
      </c>
      <c r="C80" s="3">
        <v>0</v>
      </c>
      <c r="E80" s="3">
        <v>0</v>
      </c>
      <c r="G80" s="3">
        <f t="shared" si="2"/>
        <v>0</v>
      </c>
      <c r="I80" s="3">
        <v>11890410959</v>
      </c>
      <c r="K80" s="3">
        <v>0</v>
      </c>
      <c r="M80" s="3">
        <f t="shared" si="3"/>
        <v>11890410959</v>
      </c>
    </row>
    <row r="81" spans="1:13" s="3" customFormat="1" ht="21" x14ac:dyDescent="0.25">
      <c r="A81" s="2" t="s">
        <v>132</v>
      </c>
      <c r="C81" s="3">
        <v>0</v>
      </c>
      <c r="E81" s="3">
        <v>0</v>
      </c>
      <c r="G81" s="3">
        <f t="shared" si="2"/>
        <v>0</v>
      </c>
      <c r="I81" s="3">
        <v>72871232876</v>
      </c>
      <c r="K81" s="3">
        <v>0</v>
      </c>
      <c r="M81" s="3">
        <f t="shared" si="3"/>
        <v>72871232876</v>
      </c>
    </row>
    <row r="82" spans="1:13" s="3" customFormat="1" ht="21" x14ac:dyDescent="0.25">
      <c r="A82" s="2" t="s">
        <v>145</v>
      </c>
      <c r="C82" s="3">
        <v>0</v>
      </c>
      <c r="E82" s="3">
        <v>0</v>
      </c>
      <c r="G82" s="3">
        <f t="shared" si="2"/>
        <v>0</v>
      </c>
      <c r="I82" s="3">
        <v>202376712324</v>
      </c>
      <c r="K82" s="3">
        <v>0</v>
      </c>
      <c r="M82" s="3">
        <f t="shared" si="3"/>
        <v>202376712324</v>
      </c>
    </row>
    <row r="83" spans="1:13" s="3" customFormat="1" ht="21" x14ac:dyDescent="0.25">
      <c r="A83" s="2" t="s">
        <v>148</v>
      </c>
      <c r="C83" s="3">
        <v>0</v>
      </c>
      <c r="E83" s="3">
        <v>0</v>
      </c>
      <c r="G83" s="3">
        <f t="shared" si="2"/>
        <v>0</v>
      </c>
      <c r="I83" s="3">
        <v>27486986301</v>
      </c>
      <c r="K83" s="3">
        <v>0</v>
      </c>
      <c r="M83" s="3">
        <f t="shared" si="3"/>
        <v>27486986301</v>
      </c>
    </row>
    <row r="84" spans="1:13" s="3" customFormat="1" ht="21" x14ac:dyDescent="0.25">
      <c r="A84" s="2" t="s">
        <v>149</v>
      </c>
      <c r="C84" s="3">
        <v>0</v>
      </c>
      <c r="E84" s="3">
        <v>0</v>
      </c>
      <c r="G84" s="3">
        <f t="shared" si="2"/>
        <v>0</v>
      </c>
      <c r="I84" s="3">
        <v>131005479451</v>
      </c>
      <c r="K84" s="3">
        <v>0</v>
      </c>
      <c r="M84" s="3">
        <f t="shared" si="3"/>
        <v>131005479451</v>
      </c>
    </row>
    <row r="85" spans="1:13" s="3" customFormat="1" ht="21" x14ac:dyDescent="0.25">
      <c r="A85" s="2" t="s">
        <v>135</v>
      </c>
      <c r="C85" s="3">
        <v>0</v>
      </c>
      <c r="E85" s="3">
        <v>0</v>
      </c>
      <c r="G85" s="3">
        <f t="shared" si="2"/>
        <v>0</v>
      </c>
      <c r="I85" s="3">
        <v>153789041093</v>
      </c>
      <c r="K85" s="3">
        <v>0</v>
      </c>
      <c r="M85" s="3">
        <f t="shared" si="3"/>
        <v>153789041093</v>
      </c>
    </row>
    <row r="86" spans="1:13" s="3" customFormat="1" ht="21" x14ac:dyDescent="0.25">
      <c r="A86" s="2" t="s">
        <v>141</v>
      </c>
      <c r="C86" s="3">
        <v>0</v>
      </c>
      <c r="E86" s="3">
        <v>0</v>
      </c>
      <c r="G86" s="3">
        <f t="shared" si="2"/>
        <v>0</v>
      </c>
      <c r="I86" s="3">
        <v>109602739723</v>
      </c>
      <c r="K86" s="3">
        <v>0</v>
      </c>
      <c r="M86" s="3">
        <f t="shared" si="3"/>
        <v>109602739723</v>
      </c>
    </row>
    <row r="87" spans="1:13" s="3" customFormat="1" ht="21" x14ac:dyDescent="0.25">
      <c r="A87" s="2" t="s">
        <v>181</v>
      </c>
      <c r="C87" s="3">
        <v>0</v>
      </c>
      <c r="E87" s="3">
        <v>0</v>
      </c>
      <c r="G87" s="3">
        <f t="shared" si="2"/>
        <v>0</v>
      </c>
      <c r="I87" s="3">
        <v>123346849311</v>
      </c>
      <c r="K87" s="3">
        <v>0</v>
      </c>
      <c r="M87" s="3">
        <f t="shared" si="3"/>
        <v>123346849311</v>
      </c>
    </row>
    <row r="88" spans="1:13" s="3" customFormat="1" ht="21" x14ac:dyDescent="0.25">
      <c r="A88" s="2" t="s">
        <v>185</v>
      </c>
      <c r="C88" s="3">
        <v>0</v>
      </c>
      <c r="E88" s="3">
        <v>0</v>
      </c>
      <c r="G88" s="3">
        <f t="shared" si="2"/>
        <v>0</v>
      </c>
      <c r="I88" s="3">
        <v>217479452052</v>
      </c>
      <c r="K88" s="3">
        <v>0</v>
      </c>
      <c r="M88" s="3">
        <f t="shared" si="3"/>
        <v>217479452052</v>
      </c>
    </row>
    <row r="89" spans="1:13" s="3" customFormat="1" ht="21" x14ac:dyDescent="0.25">
      <c r="A89" s="2" t="s">
        <v>185</v>
      </c>
      <c r="C89" s="3">
        <v>0</v>
      </c>
      <c r="E89" s="3">
        <v>0</v>
      </c>
      <c r="G89" s="3">
        <f t="shared" si="2"/>
        <v>0</v>
      </c>
      <c r="I89" s="3">
        <v>281946575339</v>
      </c>
      <c r="K89" s="3">
        <v>0</v>
      </c>
      <c r="M89" s="3">
        <f t="shared" si="3"/>
        <v>281946575339</v>
      </c>
    </row>
    <row r="90" spans="1:13" s="3" customFormat="1" ht="21" x14ac:dyDescent="0.25">
      <c r="A90" s="2" t="s">
        <v>181</v>
      </c>
      <c r="C90" s="3">
        <v>0</v>
      </c>
      <c r="E90" s="3">
        <v>0</v>
      </c>
      <c r="G90" s="3">
        <f t="shared" si="2"/>
        <v>0</v>
      </c>
      <c r="I90" s="3">
        <v>93001643831</v>
      </c>
      <c r="K90" s="3">
        <v>0</v>
      </c>
      <c r="M90" s="3">
        <f t="shared" si="3"/>
        <v>93001643831</v>
      </c>
    </row>
    <row r="91" spans="1:13" s="3" customFormat="1" ht="21" x14ac:dyDescent="0.25">
      <c r="A91" s="2" t="s">
        <v>181</v>
      </c>
      <c r="C91" s="3">
        <v>0</v>
      </c>
      <c r="E91" s="3">
        <v>0</v>
      </c>
      <c r="G91" s="3">
        <f t="shared" si="2"/>
        <v>0</v>
      </c>
      <c r="I91" s="3">
        <v>61545205475</v>
      </c>
      <c r="K91" s="3">
        <v>0</v>
      </c>
      <c r="M91" s="3">
        <f t="shared" si="3"/>
        <v>61545205475</v>
      </c>
    </row>
    <row r="92" spans="1:13" s="3" customFormat="1" ht="21" x14ac:dyDescent="0.25">
      <c r="A92" s="2" t="s">
        <v>146</v>
      </c>
      <c r="C92" s="3">
        <v>0</v>
      </c>
      <c r="E92" s="3">
        <v>0</v>
      </c>
      <c r="G92" s="3">
        <f t="shared" si="2"/>
        <v>0</v>
      </c>
      <c r="I92" s="3">
        <v>45308219177</v>
      </c>
      <c r="K92" s="3">
        <v>0</v>
      </c>
      <c r="M92" s="3">
        <f t="shared" si="3"/>
        <v>45308219177</v>
      </c>
    </row>
    <row r="93" spans="1:13" s="3" customFormat="1" ht="21" x14ac:dyDescent="0.25">
      <c r="A93" s="2" t="s">
        <v>138</v>
      </c>
      <c r="C93" s="3">
        <v>0</v>
      </c>
      <c r="E93" s="3">
        <v>0</v>
      </c>
      <c r="G93" s="3">
        <f t="shared" si="2"/>
        <v>0</v>
      </c>
      <c r="I93" s="3">
        <v>69041095889</v>
      </c>
      <c r="K93" s="3">
        <v>0</v>
      </c>
      <c r="M93" s="3">
        <f t="shared" si="3"/>
        <v>69041095889</v>
      </c>
    </row>
    <row r="94" spans="1:13" s="3" customFormat="1" ht="21" x14ac:dyDescent="0.25">
      <c r="A94" s="2" t="s">
        <v>177</v>
      </c>
      <c r="C94" s="3">
        <v>0</v>
      </c>
      <c r="E94" s="3">
        <v>0</v>
      </c>
      <c r="G94" s="3">
        <f t="shared" si="2"/>
        <v>0</v>
      </c>
      <c r="I94" s="3">
        <v>288316185522</v>
      </c>
      <c r="K94" s="3">
        <v>0</v>
      </c>
      <c r="M94" s="3">
        <f t="shared" si="3"/>
        <v>288316185522</v>
      </c>
    </row>
    <row r="95" spans="1:13" s="3" customFormat="1" ht="21" x14ac:dyDescent="0.25">
      <c r="A95" s="2" t="s">
        <v>186</v>
      </c>
      <c r="C95" s="3">
        <v>0</v>
      </c>
      <c r="E95" s="3">
        <v>0</v>
      </c>
      <c r="G95" s="3">
        <f t="shared" si="2"/>
        <v>0</v>
      </c>
      <c r="I95" s="3">
        <v>106512710852</v>
      </c>
      <c r="K95" s="3">
        <v>0</v>
      </c>
      <c r="M95" s="3">
        <f t="shared" si="3"/>
        <v>106512710852</v>
      </c>
    </row>
    <row r="96" spans="1:13" s="3" customFormat="1" ht="21" x14ac:dyDescent="0.25">
      <c r="A96" s="2" t="s">
        <v>132</v>
      </c>
      <c r="C96" s="3">
        <v>0</v>
      </c>
      <c r="E96" s="3">
        <v>0</v>
      </c>
      <c r="G96" s="3">
        <f t="shared" si="2"/>
        <v>0</v>
      </c>
      <c r="I96" s="3">
        <v>221017808220</v>
      </c>
      <c r="K96" s="3">
        <v>0</v>
      </c>
      <c r="M96" s="3">
        <f t="shared" si="3"/>
        <v>221017808220</v>
      </c>
    </row>
    <row r="97" spans="1:13" s="3" customFormat="1" ht="21" x14ac:dyDescent="0.25">
      <c r="A97" s="2" t="s">
        <v>132</v>
      </c>
      <c r="C97" s="3">
        <v>0</v>
      </c>
      <c r="E97" s="3">
        <v>0</v>
      </c>
      <c r="G97" s="3">
        <f t="shared" si="2"/>
        <v>0</v>
      </c>
      <c r="I97" s="3">
        <v>9061643833</v>
      </c>
      <c r="K97" s="3">
        <v>0</v>
      </c>
      <c r="M97" s="3">
        <f t="shared" si="3"/>
        <v>9061643833</v>
      </c>
    </row>
    <row r="98" spans="1:13" s="3" customFormat="1" ht="21" x14ac:dyDescent="0.25">
      <c r="A98" s="2" t="s">
        <v>132</v>
      </c>
      <c r="C98" s="3">
        <v>0</v>
      </c>
      <c r="E98" s="3">
        <v>0</v>
      </c>
      <c r="G98" s="3">
        <f t="shared" si="2"/>
        <v>0</v>
      </c>
      <c r="I98" s="3">
        <v>57994520548</v>
      </c>
      <c r="K98" s="3">
        <v>0</v>
      </c>
      <c r="M98" s="3">
        <f t="shared" si="3"/>
        <v>57994520548</v>
      </c>
    </row>
    <row r="99" spans="1:13" s="3" customFormat="1" ht="21" x14ac:dyDescent="0.25">
      <c r="A99" s="2" t="s">
        <v>141</v>
      </c>
      <c r="C99" s="3">
        <v>0</v>
      </c>
      <c r="E99" s="3">
        <v>0</v>
      </c>
      <c r="G99" s="3">
        <f t="shared" si="2"/>
        <v>0</v>
      </c>
      <c r="I99" s="3">
        <v>93205479452</v>
      </c>
      <c r="K99" s="3">
        <v>0</v>
      </c>
      <c r="M99" s="3">
        <f t="shared" si="3"/>
        <v>93205479452</v>
      </c>
    </row>
    <row r="100" spans="1:13" s="3" customFormat="1" ht="21" x14ac:dyDescent="0.25">
      <c r="A100" s="2" t="s">
        <v>132</v>
      </c>
      <c r="C100" s="3">
        <v>0</v>
      </c>
      <c r="E100" s="3">
        <v>0</v>
      </c>
      <c r="G100" s="3">
        <f t="shared" si="2"/>
        <v>0</v>
      </c>
      <c r="I100" s="3">
        <v>934773287676</v>
      </c>
      <c r="K100" s="3">
        <v>0</v>
      </c>
      <c r="M100" s="3">
        <f t="shared" si="3"/>
        <v>934773287676</v>
      </c>
    </row>
    <row r="101" spans="1:13" s="3" customFormat="1" ht="21" x14ac:dyDescent="0.25">
      <c r="A101" s="2" t="s">
        <v>132</v>
      </c>
      <c r="C101" s="3">
        <v>0</v>
      </c>
      <c r="E101" s="3">
        <v>0</v>
      </c>
      <c r="G101" s="3">
        <f t="shared" si="2"/>
        <v>0</v>
      </c>
      <c r="I101" s="3">
        <v>77412328767</v>
      </c>
      <c r="K101" s="3">
        <v>0</v>
      </c>
      <c r="M101" s="3">
        <f t="shared" si="3"/>
        <v>77412328767</v>
      </c>
    </row>
    <row r="102" spans="1:13" s="3" customFormat="1" ht="21" x14ac:dyDescent="0.25">
      <c r="A102" s="2" t="s">
        <v>138</v>
      </c>
      <c r="C102" s="3">
        <v>0</v>
      </c>
      <c r="E102" s="3">
        <v>0</v>
      </c>
      <c r="G102" s="3">
        <f t="shared" si="2"/>
        <v>0</v>
      </c>
      <c r="I102" s="3">
        <v>63949315067</v>
      </c>
      <c r="K102" s="3">
        <v>0</v>
      </c>
      <c r="M102" s="3">
        <f t="shared" si="3"/>
        <v>63949315067</v>
      </c>
    </row>
    <row r="103" spans="1:13" s="3" customFormat="1" ht="21" x14ac:dyDescent="0.25">
      <c r="A103" s="2" t="s">
        <v>141</v>
      </c>
      <c r="C103" s="3">
        <v>0</v>
      </c>
      <c r="E103" s="3">
        <v>0</v>
      </c>
      <c r="G103" s="3">
        <f t="shared" si="2"/>
        <v>0</v>
      </c>
      <c r="I103" s="3">
        <v>92342465753</v>
      </c>
      <c r="K103" s="3">
        <v>0</v>
      </c>
      <c r="M103" s="3">
        <f t="shared" si="3"/>
        <v>92342465753</v>
      </c>
    </row>
    <row r="104" spans="1:13" s="3" customFormat="1" ht="21" x14ac:dyDescent="0.25">
      <c r="A104" s="2" t="s">
        <v>181</v>
      </c>
      <c r="C104" s="3">
        <v>0</v>
      </c>
      <c r="E104" s="3">
        <v>0</v>
      </c>
      <c r="G104" s="3">
        <f t="shared" si="2"/>
        <v>0</v>
      </c>
      <c r="I104" s="3">
        <v>101549589039</v>
      </c>
      <c r="K104" s="3">
        <v>0</v>
      </c>
      <c r="M104" s="3">
        <f t="shared" si="3"/>
        <v>101549589039</v>
      </c>
    </row>
    <row r="105" spans="1:13" s="3" customFormat="1" ht="21" x14ac:dyDescent="0.25">
      <c r="A105" s="2" t="s">
        <v>141</v>
      </c>
      <c r="C105" s="3">
        <v>0</v>
      </c>
      <c r="E105" s="3">
        <v>0</v>
      </c>
      <c r="G105" s="3">
        <f t="shared" si="2"/>
        <v>0</v>
      </c>
      <c r="I105" s="3">
        <v>126863013696</v>
      </c>
      <c r="K105" s="3">
        <v>0</v>
      </c>
      <c r="M105" s="3">
        <f t="shared" si="3"/>
        <v>126863013696</v>
      </c>
    </row>
    <row r="106" spans="1:13" s="3" customFormat="1" ht="21" x14ac:dyDescent="0.25">
      <c r="A106" s="2" t="s">
        <v>146</v>
      </c>
      <c r="C106" s="3">
        <v>0</v>
      </c>
      <c r="E106" s="3">
        <v>0</v>
      </c>
      <c r="G106" s="3">
        <f t="shared" si="2"/>
        <v>0</v>
      </c>
      <c r="I106" s="3">
        <v>83065068492</v>
      </c>
      <c r="K106" s="3">
        <v>0</v>
      </c>
      <c r="M106" s="3">
        <f t="shared" si="3"/>
        <v>83065068492</v>
      </c>
    </row>
    <row r="107" spans="1:13" s="3" customFormat="1" ht="21" x14ac:dyDescent="0.25">
      <c r="A107" s="2" t="s">
        <v>132</v>
      </c>
      <c r="C107" s="3">
        <v>0</v>
      </c>
      <c r="E107" s="3">
        <v>0</v>
      </c>
      <c r="G107" s="3">
        <f t="shared" si="2"/>
        <v>0</v>
      </c>
      <c r="I107" s="3">
        <v>76428493150</v>
      </c>
      <c r="K107" s="3">
        <v>0</v>
      </c>
      <c r="M107" s="3">
        <f t="shared" si="3"/>
        <v>76428493150</v>
      </c>
    </row>
    <row r="108" spans="1:13" s="3" customFormat="1" ht="21" x14ac:dyDescent="0.25">
      <c r="A108" s="2" t="s">
        <v>143</v>
      </c>
      <c r="C108" s="3">
        <v>0</v>
      </c>
      <c r="E108" s="3">
        <v>0</v>
      </c>
      <c r="G108" s="3">
        <f t="shared" si="2"/>
        <v>0</v>
      </c>
      <c r="I108" s="3">
        <v>45304109587</v>
      </c>
      <c r="K108" s="3">
        <v>0</v>
      </c>
      <c r="M108" s="3">
        <f t="shared" si="3"/>
        <v>45304109587</v>
      </c>
    </row>
    <row r="109" spans="1:13" s="3" customFormat="1" ht="21" x14ac:dyDescent="0.25">
      <c r="A109" s="2" t="s">
        <v>132</v>
      </c>
      <c r="C109" s="3">
        <v>0</v>
      </c>
      <c r="E109" s="3">
        <v>0</v>
      </c>
      <c r="G109" s="3">
        <f t="shared" si="2"/>
        <v>0</v>
      </c>
      <c r="I109" s="3">
        <v>112493835617</v>
      </c>
      <c r="K109" s="3">
        <v>0</v>
      </c>
      <c r="M109" s="3">
        <f t="shared" si="3"/>
        <v>112493835617</v>
      </c>
    </row>
    <row r="110" spans="1:13" s="3" customFormat="1" ht="21" x14ac:dyDescent="0.25">
      <c r="A110" s="2" t="s">
        <v>141</v>
      </c>
      <c r="C110" s="3">
        <v>0</v>
      </c>
      <c r="E110" s="3">
        <v>0</v>
      </c>
      <c r="G110" s="3">
        <f t="shared" si="2"/>
        <v>0</v>
      </c>
      <c r="I110" s="3">
        <v>143821232874</v>
      </c>
      <c r="K110" s="3">
        <v>0</v>
      </c>
      <c r="M110" s="3">
        <f t="shared" si="3"/>
        <v>143821232874</v>
      </c>
    </row>
    <row r="111" spans="1:13" s="3" customFormat="1" ht="21" x14ac:dyDescent="0.25">
      <c r="A111" s="2" t="s">
        <v>177</v>
      </c>
      <c r="C111" s="3">
        <v>0</v>
      </c>
      <c r="E111" s="3">
        <v>0</v>
      </c>
      <c r="G111" s="3">
        <f t="shared" si="2"/>
        <v>0</v>
      </c>
      <c r="I111" s="3">
        <v>992309742899</v>
      </c>
      <c r="K111" s="3">
        <v>0</v>
      </c>
      <c r="M111" s="3">
        <f t="shared" si="3"/>
        <v>992309742899</v>
      </c>
    </row>
    <row r="112" spans="1:13" s="3" customFormat="1" ht="21" x14ac:dyDescent="0.25">
      <c r="A112" s="2" t="s">
        <v>138</v>
      </c>
      <c r="C112" s="3">
        <v>0</v>
      </c>
      <c r="E112" s="3">
        <v>0</v>
      </c>
      <c r="G112" s="3">
        <f t="shared" si="2"/>
        <v>0</v>
      </c>
      <c r="I112" s="3">
        <v>63431506849</v>
      </c>
      <c r="K112" s="3">
        <v>0</v>
      </c>
      <c r="M112" s="3">
        <f t="shared" si="3"/>
        <v>63431506849</v>
      </c>
    </row>
    <row r="113" spans="1:13" s="3" customFormat="1" ht="21" x14ac:dyDescent="0.25">
      <c r="A113" s="2" t="s">
        <v>143</v>
      </c>
      <c r="C113" s="3">
        <v>0</v>
      </c>
      <c r="E113" s="3">
        <v>0</v>
      </c>
      <c r="G113" s="3">
        <f t="shared" si="2"/>
        <v>0</v>
      </c>
      <c r="I113" s="3">
        <v>80350684930</v>
      </c>
      <c r="K113" s="3">
        <v>0</v>
      </c>
      <c r="M113" s="3">
        <f t="shared" si="3"/>
        <v>80350684930</v>
      </c>
    </row>
    <row r="114" spans="1:13" s="3" customFormat="1" ht="21" x14ac:dyDescent="0.25">
      <c r="A114" s="2" t="s">
        <v>138</v>
      </c>
      <c r="C114" s="3">
        <v>0</v>
      </c>
      <c r="E114" s="3">
        <v>0</v>
      </c>
      <c r="G114" s="3">
        <f t="shared" si="2"/>
        <v>0</v>
      </c>
      <c r="I114" s="3">
        <v>41424657533</v>
      </c>
      <c r="K114" s="3">
        <v>0</v>
      </c>
      <c r="M114" s="3">
        <f t="shared" si="3"/>
        <v>41424657533</v>
      </c>
    </row>
    <row r="115" spans="1:13" s="3" customFormat="1" ht="21" x14ac:dyDescent="0.25">
      <c r="A115" s="2" t="s">
        <v>181</v>
      </c>
      <c r="C115" s="3">
        <v>0</v>
      </c>
      <c r="E115" s="3">
        <v>0</v>
      </c>
      <c r="G115" s="3">
        <f t="shared" si="2"/>
        <v>0</v>
      </c>
      <c r="I115" s="3">
        <v>52569863011</v>
      </c>
      <c r="K115" s="3">
        <v>0</v>
      </c>
      <c r="M115" s="3">
        <f t="shared" si="3"/>
        <v>52569863011</v>
      </c>
    </row>
    <row r="116" spans="1:13" s="3" customFormat="1" ht="21" x14ac:dyDescent="0.25">
      <c r="A116" s="2" t="s">
        <v>141</v>
      </c>
      <c r="C116" s="3">
        <v>0</v>
      </c>
      <c r="E116" s="3">
        <v>0</v>
      </c>
      <c r="G116" s="3">
        <f t="shared" si="2"/>
        <v>0</v>
      </c>
      <c r="I116" s="3">
        <v>51608219176</v>
      </c>
      <c r="K116" s="3">
        <v>0</v>
      </c>
      <c r="M116" s="3">
        <f t="shared" si="3"/>
        <v>51608219176</v>
      </c>
    </row>
    <row r="117" spans="1:13" s="3" customFormat="1" ht="21" x14ac:dyDescent="0.25">
      <c r="A117" s="2" t="s">
        <v>181</v>
      </c>
      <c r="C117" s="3">
        <v>0</v>
      </c>
      <c r="E117" s="3">
        <v>0</v>
      </c>
      <c r="G117" s="3">
        <f t="shared" si="2"/>
        <v>0</v>
      </c>
      <c r="I117" s="3">
        <v>32824109587</v>
      </c>
      <c r="K117" s="3">
        <v>0</v>
      </c>
      <c r="M117" s="3">
        <f t="shared" si="3"/>
        <v>32824109587</v>
      </c>
    </row>
    <row r="118" spans="1:13" s="3" customFormat="1" ht="21" x14ac:dyDescent="0.25">
      <c r="A118" s="2" t="s">
        <v>132</v>
      </c>
      <c r="C118" s="3">
        <v>0</v>
      </c>
      <c r="E118" s="3">
        <v>0</v>
      </c>
      <c r="G118" s="3">
        <f t="shared" si="2"/>
        <v>0</v>
      </c>
      <c r="I118" s="3">
        <v>76808219175</v>
      </c>
      <c r="K118" s="3">
        <v>0</v>
      </c>
      <c r="M118" s="3">
        <f t="shared" si="3"/>
        <v>76808219175</v>
      </c>
    </row>
    <row r="119" spans="1:13" s="3" customFormat="1" ht="21" x14ac:dyDescent="0.25">
      <c r="A119" s="2" t="s">
        <v>141</v>
      </c>
      <c r="C119" s="3">
        <v>25424657512</v>
      </c>
      <c r="E119" s="3">
        <v>0</v>
      </c>
      <c r="G119" s="3">
        <f t="shared" si="2"/>
        <v>25424657512</v>
      </c>
      <c r="I119" s="3">
        <v>198534246532</v>
      </c>
      <c r="K119" s="3">
        <v>170084279</v>
      </c>
      <c r="M119" s="3">
        <f t="shared" si="3"/>
        <v>198364162253</v>
      </c>
    </row>
    <row r="120" spans="1:13" s="3" customFormat="1" ht="21" x14ac:dyDescent="0.25">
      <c r="A120" s="2" t="s">
        <v>181</v>
      </c>
      <c r="C120" s="3">
        <v>0</v>
      </c>
      <c r="E120" s="3">
        <v>0</v>
      </c>
      <c r="G120" s="3">
        <f t="shared" si="2"/>
        <v>0</v>
      </c>
      <c r="I120" s="3">
        <v>31670136984</v>
      </c>
      <c r="K120" s="3">
        <v>0</v>
      </c>
      <c r="M120" s="3">
        <f t="shared" si="3"/>
        <v>31670136984</v>
      </c>
    </row>
    <row r="121" spans="1:13" s="3" customFormat="1" ht="21" x14ac:dyDescent="0.25">
      <c r="A121" s="2" t="s">
        <v>148</v>
      </c>
      <c r="C121" s="3">
        <v>0</v>
      </c>
      <c r="E121" s="3">
        <v>0</v>
      </c>
      <c r="G121" s="3">
        <f t="shared" si="2"/>
        <v>0</v>
      </c>
      <c r="I121" s="3">
        <v>32794520547</v>
      </c>
      <c r="K121" s="3">
        <v>0</v>
      </c>
      <c r="M121" s="3">
        <f t="shared" si="3"/>
        <v>32794520547</v>
      </c>
    </row>
    <row r="122" spans="1:13" s="3" customFormat="1" ht="21" x14ac:dyDescent="0.25">
      <c r="A122" s="2" t="s">
        <v>141</v>
      </c>
      <c r="C122" s="3">
        <v>20339726026</v>
      </c>
      <c r="E122" s="3">
        <v>0</v>
      </c>
      <c r="G122" s="3">
        <f t="shared" si="2"/>
        <v>20339726026</v>
      </c>
      <c r="I122" s="3">
        <v>156065753416</v>
      </c>
      <c r="K122" s="3">
        <v>130754895</v>
      </c>
      <c r="M122" s="3">
        <f t="shared" si="3"/>
        <v>155934998521</v>
      </c>
    </row>
    <row r="123" spans="1:13" s="3" customFormat="1" ht="21" x14ac:dyDescent="0.25">
      <c r="A123" s="2" t="s">
        <v>181</v>
      </c>
      <c r="C123" s="3">
        <v>0</v>
      </c>
      <c r="E123" s="3">
        <v>0</v>
      </c>
      <c r="G123" s="3">
        <f t="shared" si="2"/>
        <v>0</v>
      </c>
      <c r="I123" s="3">
        <v>94882191778</v>
      </c>
      <c r="K123" s="3">
        <v>0</v>
      </c>
      <c r="M123" s="3">
        <f t="shared" si="3"/>
        <v>94882191778</v>
      </c>
    </row>
    <row r="124" spans="1:13" s="3" customFormat="1" ht="21" x14ac:dyDescent="0.25">
      <c r="A124" s="2" t="s">
        <v>132</v>
      </c>
      <c r="C124" s="3">
        <v>0</v>
      </c>
      <c r="E124" s="3">
        <v>0</v>
      </c>
      <c r="G124" s="3">
        <f t="shared" si="2"/>
        <v>0</v>
      </c>
      <c r="I124" s="3">
        <v>82849315066</v>
      </c>
      <c r="K124" s="3">
        <v>0</v>
      </c>
      <c r="M124" s="3">
        <f t="shared" si="3"/>
        <v>82849315066</v>
      </c>
    </row>
    <row r="125" spans="1:13" s="3" customFormat="1" ht="21" x14ac:dyDescent="0.25">
      <c r="A125" s="2" t="s">
        <v>148</v>
      </c>
      <c r="C125" s="3">
        <v>0</v>
      </c>
      <c r="E125" s="3">
        <v>0</v>
      </c>
      <c r="G125" s="3">
        <f t="shared" si="2"/>
        <v>0</v>
      </c>
      <c r="I125" s="3">
        <v>30205479451</v>
      </c>
      <c r="K125" s="3">
        <v>0</v>
      </c>
      <c r="M125" s="3">
        <f t="shared" si="3"/>
        <v>30205479451</v>
      </c>
    </row>
    <row r="126" spans="1:13" s="3" customFormat="1" ht="21" x14ac:dyDescent="0.25">
      <c r="A126" s="2" t="s">
        <v>181</v>
      </c>
      <c r="C126" s="3">
        <v>0</v>
      </c>
      <c r="E126" s="3">
        <v>0</v>
      </c>
      <c r="G126" s="3">
        <f t="shared" si="2"/>
        <v>0</v>
      </c>
      <c r="I126" s="3">
        <v>30772602738</v>
      </c>
      <c r="K126" s="3">
        <v>0</v>
      </c>
      <c r="M126" s="3">
        <f t="shared" si="3"/>
        <v>30772602738</v>
      </c>
    </row>
    <row r="127" spans="1:13" s="3" customFormat="1" ht="21" x14ac:dyDescent="0.25">
      <c r="A127" s="2" t="s">
        <v>146</v>
      </c>
      <c r="C127" s="3">
        <v>0</v>
      </c>
      <c r="E127" s="3">
        <v>0</v>
      </c>
      <c r="G127" s="3">
        <f t="shared" si="2"/>
        <v>0</v>
      </c>
      <c r="I127" s="3">
        <v>79224657532</v>
      </c>
      <c r="K127" s="3">
        <v>0</v>
      </c>
      <c r="M127" s="3">
        <f t="shared" si="3"/>
        <v>79224657532</v>
      </c>
    </row>
    <row r="128" spans="1:13" s="3" customFormat="1" ht="21" x14ac:dyDescent="0.25">
      <c r="A128" s="2" t="s">
        <v>187</v>
      </c>
      <c r="C128" s="3">
        <v>0</v>
      </c>
      <c r="E128" s="3">
        <v>0</v>
      </c>
      <c r="G128" s="3">
        <f t="shared" si="2"/>
        <v>0</v>
      </c>
      <c r="I128" s="3">
        <v>63086301369</v>
      </c>
      <c r="K128" s="3">
        <v>0</v>
      </c>
      <c r="M128" s="3">
        <f t="shared" si="3"/>
        <v>63086301369</v>
      </c>
    </row>
    <row r="129" spans="1:13" s="3" customFormat="1" ht="21" x14ac:dyDescent="0.25">
      <c r="A129" s="2" t="s">
        <v>149</v>
      </c>
      <c r="C129" s="3">
        <v>0</v>
      </c>
      <c r="E129" s="3">
        <v>0</v>
      </c>
      <c r="G129" s="3">
        <f t="shared" si="2"/>
        <v>0</v>
      </c>
      <c r="I129" s="3">
        <v>414936986665</v>
      </c>
      <c r="K129" s="3">
        <v>0</v>
      </c>
      <c r="M129" s="3">
        <f t="shared" si="3"/>
        <v>414936986665</v>
      </c>
    </row>
    <row r="130" spans="1:13" s="3" customFormat="1" ht="21" x14ac:dyDescent="0.25">
      <c r="A130" s="2" t="s">
        <v>175</v>
      </c>
      <c r="C130" s="3">
        <v>0</v>
      </c>
      <c r="E130" s="3">
        <v>0</v>
      </c>
      <c r="G130" s="3">
        <f t="shared" si="2"/>
        <v>0</v>
      </c>
      <c r="I130" s="3">
        <v>762663504</v>
      </c>
      <c r="K130" s="3">
        <v>0</v>
      </c>
      <c r="M130" s="3">
        <f t="shared" si="3"/>
        <v>762663504</v>
      </c>
    </row>
    <row r="131" spans="1:13" s="3" customFormat="1" ht="21" x14ac:dyDescent="0.25">
      <c r="A131" s="2" t="s">
        <v>138</v>
      </c>
      <c r="C131" s="3">
        <v>0</v>
      </c>
      <c r="E131" s="3">
        <v>0</v>
      </c>
      <c r="G131" s="3">
        <f t="shared" si="2"/>
        <v>0</v>
      </c>
      <c r="I131" s="3">
        <v>190726027397</v>
      </c>
      <c r="K131" s="3">
        <v>0</v>
      </c>
      <c r="M131" s="3">
        <f t="shared" si="3"/>
        <v>190726027397</v>
      </c>
    </row>
    <row r="132" spans="1:13" s="3" customFormat="1" ht="21" x14ac:dyDescent="0.25">
      <c r="A132" s="2" t="s">
        <v>181</v>
      </c>
      <c r="C132" s="3">
        <v>0</v>
      </c>
      <c r="E132" s="3">
        <v>0</v>
      </c>
      <c r="G132" s="3">
        <f t="shared" si="2"/>
        <v>0</v>
      </c>
      <c r="I132" s="3">
        <v>29917808216</v>
      </c>
      <c r="K132" s="3">
        <v>0</v>
      </c>
      <c r="M132" s="3">
        <f t="shared" si="3"/>
        <v>29917808216</v>
      </c>
    </row>
    <row r="133" spans="1:13" s="3" customFormat="1" ht="21" x14ac:dyDescent="0.25">
      <c r="A133" s="2" t="s">
        <v>142</v>
      </c>
      <c r="C133" s="3">
        <v>2630136992</v>
      </c>
      <c r="E133" s="3">
        <v>0</v>
      </c>
      <c r="G133" s="3">
        <f t="shared" si="2"/>
        <v>2630136992</v>
      </c>
      <c r="I133" s="3">
        <v>251938356162</v>
      </c>
      <c r="K133" s="3">
        <v>0</v>
      </c>
      <c r="M133" s="3">
        <f t="shared" si="3"/>
        <v>251938356162</v>
      </c>
    </row>
    <row r="134" spans="1:13" s="3" customFormat="1" ht="21" x14ac:dyDescent="0.25">
      <c r="A134" s="2" t="s">
        <v>132</v>
      </c>
      <c r="C134" s="3">
        <v>0</v>
      </c>
      <c r="E134" s="3">
        <v>0</v>
      </c>
      <c r="G134" s="3">
        <f t="shared" si="2"/>
        <v>0</v>
      </c>
      <c r="I134" s="3">
        <v>143260273969</v>
      </c>
      <c r="K134" s="3">
        <v>0</v>
      </c>
      <c r="M134" s="3">
        <f t="shared" si="3"/>
        <v>143260273969</v>
      </c>
    </row>
    <row r="135" spans="1:13" s="3" customFormat="1" ht="21" x14ac:dyDescent="0.25">
      <c r="A135" s="2" t="s">
        <v>141</v>
      </c>
      <c r="C135" s="3">
        <v>0</v>
      </c>
      <c r="E135" s="3">
        <v>0</v>
      </c>
      <c r="G135" s="3">
        <f t="shared" si="2"/>
        <v>0</v>
      </c>
      <c r="I135" s="3">
        <v>277238356157</v>
      </c>
      <c r="K135" s="3">
        <v>0</v>
      </c>
      <c r="M135" s="3">
        <f t="shared" si="3"/>
        <v>277238356157</v>
      </c>
    </row>
    <row r="136" spans="1:13" s="3" customFormat="1" ht="21" x14ac:dyDescent="0.25">
      <c r="A136" s="2" t="s">
        <v>136</v>
      </c>
      <c r="C136" s="3">
        <v>0</v>
      </c>
      <c r="E136" s="3">
        <v>0</v>
      </c>
      <c r="G136" s="3">
        <f t="shared" ref="G136:G199" si="4">+C136-E136</f>
        <v>0</v>
      </c>
      <c r="I136" s="3">
        <v>104712328765</v>
      </c>
      <c r="K136" s="3">
        <v>0</v>
      </c>
      <c r="M136" s="3">
        <f t="shared" si="3"/>
        <v>104712328765</v>
      </c>
    </row>
    <row r="137" spans="1:13" s="3" customFormat="1" ht="21" x14ac:dyDescent="0.25">
      <c r="A137" s="2" t="s">
        <v>132</v>
      </c>
      <c r="C137" s="3">
        <v>0</v>
      </c>
      <c r="E137" s="3">
        <v>0</v>
      </c>
      <c r="G137" s="3">
        <f t="shared" si="4"/>
        <v>0</v>
      </c>
      <c r="I137" s="3">
        <v>13980821917</v>
      </c>
      <c r="K137" s="3">
        <v>0</v>
      </c>
      <c r="M137" s="3">
        <f t="shared" ref="M137:M200" si="5">+I137-K137</f>
        <v>13980821917</v>
      </c>
    </row>
    <row r="138" spans="1:13" s="3" customFormat="1" ht="21" x14ac:dyDescent="0.25">
      <c r="A138" s="2" t="s">
        <v>139</v>
      </c>
      <c r="C138" s="3">
        <v>0</v>
      </c>
      <c r="E138" s="3">
        <v>0</v>
      </c>
      <c r="G138" s="3">
        <f t="shared" si="4"/>
        <v>0</v>
      </c>
      <c r="I138" s="3">
        <v>332219178081</v>
      </c>
      <c r="K138" s="3">
        <v>0</v>
      </c>
      <c r="M138" s="3">
        <f t="shared" si="5"/>
        <v>332219178081</v>
      </c>
    </row>
    <row r="139" spans="1:13" s="3" customFormat="1" ht="21" x14ac:dyDescent="0.25">
      <c r="A139" s="2" t="s">
        <v>136</v>
      </c>
      <c r="C139" s="3">
        <v>0</v>
      </c>
      <c r="E139" s="3">
        <v>0</v>
      </c>
      <c r="G139" s="3">
        <f t="shared" si="4"/>
        <v>0</v>
      </c>
      <c r="I139" s="3">
        <v>174221381630</v>
      </c>
      <c r="K139" s="3">
        <v>0</v>
      </c>
      <c r="M139" s="3">
        <f t="shared" si="5"/>
        <v>174221381630</v>
      </c>
    </row>
    <row r="140" spans="1:13" s="3" customFormat="1" ht="21" x14ac:dyDescent="0.25">
      <c r="A140" s="2" t="s">
        <v>132</v>
      </c>
      <c r="C140" s="3">
        <v>0</v>
      </c>
      <c r="E140" s="3">
        <v>0</v>
      </c>
      <c r="G140" s="3">
        <f t="shared" si="4"/>
        <v>0</v>
      </c>
      <c r="I140" s="3">
        <v>16915068493</v>
      </c>
      <c r="K140" s="3">
        <v>0</v>
      </c>
      <c r="M140" s="3">
        <f t="shared" si="5"/>
        <v>16915068493</v>
      </c>
    </row>
    <row r="141" spans="1:13" s="3" customFormat="1" ht="21" x14ac:dyDescent="0.25">
      <c r="A141" s="2" t="s">
        <v>141</v>
      </c>
      <c r="C141" s="3">
        <v>48306849315</v>
      </c>
      <c r="E141" s="3">
        <v>0</v>
      </c>
      <c r="G141" s="3">
        <f t="shared" si="4"/>
        <v>48306849315</v>
      </c>
      <c r="I141" s="3">
        <v>340360273952</v>
      </c>
      <c r="K141" s="3">
        <v>181751601</v>
      </c>
      <c r="M141" s="3">
        <f t="shared" si="5"/>
        <v>340178522351</v>
      </c>
    </row>
    <row r="142" spans="1:13" s="3" customFormat="1" ht="21" x14ac:dyDescent="0.25">
      <c r="A142" s="2" t="s">
        <v>136</v>
      </c>
      <c r="C142" s="3">
        <v>0</v>
      </c>
      <c r="E142" s="3">
        <v>0</v>
      </c>
      <c r="G142" s="3">
        <f t="shared" si="4"/>
        <v>0</v>
      </c>
      <c r="I142" s="3">
        <v>95338356159</v>
      </c>
      <c r="K142" s="3">
        <v>0</v>
      </c>
      <c r="M142" s="3">
        <f t="shared" si="5"/>
        <v>95338356159</v>
      </c>
    </row>
    <row r="143" spans="1:13" s="3" customFormat="1" ht="21" x14ac:dyDescent="0.25">
      <c r="A143" s="2" t="s">
        <v>132</v>
      </c>
      <c r="C143" s="3">
        <v>0</v>
      </c>
      <c r="E143" s="3">
        <v>0</v>
      </c>
      <c r="G143" s="3">
        <f t="shared" si="4"/>
        <v>0</v>
      </c>
      <c r="I143" s="3">
        <v>59547945204</v>
      </c>
      <c r="K143" s="3">
        <v>0</v>
      </c>
      <c r="M143" s="3">
        <f t="shared" si="5"/>
        <v>59547945204</v>
      </c>
    </row>
    <row r="144" spans="1:13" s="3" customFormat="1" ht="21" x14ac:dyDescent="0.25">
      <c r="A144" s="2" t="s">
        <v>132</v>
      </c>
      <c r="C144" s="3">
        <v>0</v>
      </c>
      <c r="E144" s="3">
        <v>0</v>
      </c>
      <c r="G144" s="3">
        <f t="shared" si="4"/>
        <v>0</v>
      </c>
      <c r="I144" s="3">
        <v>176745205479</v>
      </c>
      <c r="K144" s="3">
        <v>0</v>
      </c>
      <c r="M144" s="3">
        <f t="shared" si="5"/>
        <v>176745205479</v>
      </c>
    </row>
    <row r="145" spans="1:13" s="3" customFormat="1" ht="21" x14ac:dyDescent="0.25">
      <c r="A145" s="2" t="s">
        <v>141</v>
      </c>
      <c r="C145" s="3">
        <v>0</v>
      </c>
      <c r="E145" s="3">
        <v>0</v>
      </c>
      <c r="G145" s="3">
        <f t="shared" si="4"/>
        <v>0</v>
      </c>
      <c r="I145" s="3">
        <v>441815068489</v>
      </c>
      <c r="K145" s="3">
        <v>0</v>
      </c>
      <c r="M145" s="3">
        <f t="shared" si="5"/>
        <v>441815068489</v>
      </c>
    </row>
    <row r="146" spans="1:13" s="3" customFormat="1" ht="21" x14ac:dyDescent="0.25">
      <c r="A146" s="2" t="s">
        <v>146</v>
      </c>
      <c r="C146" s="3">
        <v>0</v>
      </c>
      <c r="E146" s="3">
        <v>0</v>
      </c>
      <c r="G146" s="3">
        <f t="shared" si="4"/>
        <v>0</v>
      </c>
      <c r="I146" s="3">
        <v>129797260273</v>
      </c>
      <c r="K146" s="3">
        <v>0</v>
      </c>
      <c r="M146" s="3">
        <f t="shared" si="5"/>
        <v>129797260273</v>
      </c>
    </row>
    <row r="147" spans="1:13" s="3" customFormat="1" ht="21" x14ac:dyDescent="0.25">
      <c r="A147" s="2" t="s">
        <v>132</v>
      </c>
      <c r="C147" s="3">
        <v>0</v>
      </c>
      <c r="E147" s="3">
        <v>0</v>
      </c>
      <c r="G147" s="3">
        <f t="shared" si="4"/>
        <v>0</v>
      </c>
      <c r="I147" s="3">
        <v>201945205480</v>
      </c>
      <c r="K147" s="3">
        <v>0</v>
      </c>
      <c r="M147" s="3">
        <f t="shared" si="5"/>
        <v>201945205480</v>
      </c>
    </row>
    <row r="148" spans="1:13" s="3" customFormat="1" ht="21" x14ac:dyDescent="0.25">
      <c r="A148" s="2" t="s">
        <v>136</v>
      </c>
      <c r="C148" s="3">
        <v>0</v>
      </c>
      <c r="E148" s="3">
        <v>0</v>
      </c>
      <c r="G148" s="3">
        <f t="shared" si="4"/>
        <v>0</v>
      </c>
      <c r="I148" s="3">
        <v>117282191777</v>
      </c>
      <c r="K148" s="3">
        <v>0</v>
      </c>
      <c r="M148" s="3">
        <f t="shared" si="5"/>
        <v>117282191777</v>
      </c>
    </row>
    <row r="149" spans="1:13" s="3" customFormat="1" ht="21" x14ac:dyDescent="0.25">
      <c r="A149" s="2" t="s">
        <v>136</v>
      </c>
      <c r="C149" s="3">
        <v>0</v>
      </c>
      <c r="E149" s="3">
        <v>0</v>
      </c>
      <c r="G149" s="3">
        <f t="shared" si="4"/>
        <v>0</v>
      </c>
      <c r="I149" s="3">
        <v>257720547940</v>
      </c>
      <c r="K149" s="3">
        <v>0</v>
      </c>
      <c r="M149" s="3">
        <f t="shared" si="5"/>
        <v>257720547940</v>
      </c>
    </row>
    <row r="150" spans="1:13" s="3" customFormat="1" ht="21" x14ac:dyDescent="0.25">
      <c r="A150" s="2" t="s">
        <v>143</v>
      </c>
      <c r="C150" s="3">
        <v>76273972610</v>
      </c>
      <c r="E150" s="3">
        <v>0</v>
      </c>
      <c r="G150" s="3">
        <f t="shared" si="4"/>
        <v>76273972610</v>
      </c>
      <c r="I150" s="3">
        <v>491868493142</v>
      </c>
      <c r="K150" s="3">
        <v>0</v>
      </c>
      <c r="M150" s="3">
        <f t="shared" si="5"/>
        <v>491868493142</v>
      </c>
    </row>
    <row r="151" spans="1:13" s="3" customFormat="1" ht="21" x14ac:dyDescent="0.25">
      <c r="A151" s="2" t="s">
        <v>136</v>
      </c>
      <c r="C151" s="3">
        <v>0</v>
      </c>
      <c r="E151" s="3">
        <v>0</v>
      </c>
      <c r="G151" s="3">
        <f t="shared" si="4"/>
        <v>0</v>
      </c>
      <c r="I151" s="3">
        <v>1348305753420</v>
      </c>
      <c r="K151" s="3">
        <v>0</v>
      </c>
      <c r="M151" s="3">
        <f t="shared" si="5"/>
        <v>1348305753420</v>
      </c>
    </row>
    <row r="152" spans="1:13" s="3" customFormat="1" ht="21" x14ac:dyDescent="0.25">
      <c r="A152" s="2" t="s">
        <v>132</v>
      </c>
      <c r="C152" s="3">
        <v>0</v>
      </c>
      <c r="E152" s="3">
        <v>0</v>
      </c>
      <c r="G152" s="3">
        <f t="shared" si="4"/>
        <v>0</v>
      </c>
      <c r="I152" s="3">
        <v>134630136985</v>
      </c>
      <c r="K152" s="3">
        <v>0</v>
      </c>
      <c r="M152" s="3">
        <f t="shared" si="5"/>
        <v>134630136985</v>
      </c>
    </row>
    <row r="153" spans="1:13" s="3" customFormat="1" ht="21" x14ac:dyDescent="0.25">
      <c r="A153" s="2" t="s">
        <v>141</v>
      </c>
      <c r="C153" s="3">
        <v>76273972602</v>
      </c>
      <c r="E153" s="3">
        <v>0</v>
      </c>
      <c r="G153" s="3">
        <f t="shared" si="4"/>
        <v>76273972602</v>
      </c>
      <c r="I153" s="3">
        <v>492041095880</v>
      </c>
      <c r="K153" s="3">
        <v>363907663</v>
      </c>
      <c r="M153" s="3">
        <f t="shared" si="5"/>
        <v>491677188217</v>
      </c>
    </row>
    <row r="154" spans="1:13" s="3" customFormat="1" ht="21" x14ac:dyDescent="0.25">
      <c r="A154" s="2" t="s">
        <v>144</v>
      </c>
      <c r="C154" s="3">
        <v>804</v>
      </c>
      <c r="E154" s="3">
        <v>0</v>
      </c>
      <c r="G154" s="3">
        <f t="shared" si="4"/>
        <v>804</v>
      </c>
      <c r="I154" s="3">
        <v>4276</v>
      </c>
      <c r="K154" s="3">
        <v>0</v>
      </c>
      <c r="M154" s="3">
        <f t="shared" si="5"/>
        <v>4276</v>
      </c>
    </row>
    <row r="155" spans="1:13" s="3" customFormat="1" ht="21" x14ac:dyDescent="0.25">
      <c r="A155" s="2" t="s">
        <v>146</v>
      </c>
      <c r="C155" s="3">
        <v>0</v>
      </c>
      <c r="E155" s="3">
        <v>0</v>
      </c>
      <c r="G155" s="3">
        <f t="shared" si="4"/>
        <v>0</v>
      </c>
      <c r="I155" s="3">
        <v>52816438356</v>
      </c>
      <c r="K155" s="3">
        <v>0</v>
      </c>
      <c r="M155" s="3">
        <f t="shared" si="5"/>
        <v>52816438356</v>
      </c>
    </row>
    <row r="156" spans="1:13" s="3" customFormat="1" ht="21" x14ac:dyDescent="0.25">
      <c r="A156" s="2" t="s">
        <v>149</v>
      </c>
      <c r="C156" s="3">
        <v>0</v>
      </c>
      <c r="E156" s="3">
        <v>0</v>
      </c>
      <c r="G156" s="3">
        <f t="shared" si="4"/>
        <v>0</v>
      </c>
      <c r="I156" s="3">
        <v>1051341096146</v>
      </c>
      <c r="K156" s="3">
        <v>0</v>
      </c>
      <c r="M156" s="3">
        <f t="shared" si="5"/>
        <v>1051341096146</v>
      </c>
    </row>
    <row r="157" spans="1:13" s="3" customFormat="1" ht="21" x14ac:dyDescent="0.25">
      <c r="A157" s="2" t="s">
        <v>138</v>
      </c>
      <c r="C157" s="3">
        <v>0</v>
      </c>
      <c r="E157" s="3">
        <v>0</v>
      </c>
      <c r="G157" s="3">
        <f t="shared" si="4"/>
        <v>0</v>
      </c>
      <c r="I157" s="3">
        <v>861607534503</v>
      </c>
      <c r="K157" s="3">
        <v>0</v>
      </c>
      <c r="M157" s="3">
        <f t="shared" si="5"/>
        <v>861607534503</v>
      </c>
    </row>
    <row r="158" spans="1:13" s="3" customFormat="1" ht="21" x14ac:dyDescent="0.25">
      <c r="A158" s="2" t="s">
        <v>146</v>
      </c>
      <c r="C158" s="3">
        <v>0</v>
      </c>
      <c r="E158" s="3">
        <v>0</v>
      </c>
      <c r="G158" s="3">
        <f t="shared" si="4"/>
        <v>0</v>
      </c>
      <c r="I158" s="3">
        <v>353317808218</v>
      </c>
      <c r="K158" s="3">
        <v>0</v>
      </c>
      <c r="M158" s="3">
        <f t="shared" si="5"/>
        <v>353317808218</v>
      </c>
    </row>
    <row r="159" spans="1:13" s="3" customFormat="1" ht="21" x14ac:dyDescent="0.25">
      <c r="A159" s="2" t="s">
        <v>148</v>
      </c>
      <c r="C159" s="3">
        <v>0</v>
      </c>
      <c r="E159" s="3">
        <v>0</v>
      </c>
      <c r="G159" s="3">
        <f t="shared" si="4"/>
        <v>0</v>
      </c>
      <c r="I159" s="3">
        <v>493281506849</v>
      </c>
      <c r="K159" s="3">
        <v>0</v>
      </c>
      <c r="M159" s="3">
        <f t="shared" si="5"/>
        <v>493281506849</v>
      </c>
    </row>
    <row r="160" spans="1:13" s="3" customFormat="1" ht="21" x14ac:dyDescent="0.25">
      <c r="A160" s="2" t="s">
        <v>132</v>
      </c>
      <c r="C160" s="3">
        <v>0</v>
      </c>
      <c r="E160" s="3">
        <v>0</v>
      </c>
      <c r="G160" s="3">
        <f t="shared" si="4"/>
        <v>0</v>
      </c>
      <c r="I160" s="3">
        <v>138945205478</v>
      </c>
      <c r="K160" s="3">
        <v>0</v>
      </c>
      <c r="M160" s="3">
        <f t="shared" si="5"/>
        <v>138945205478</v>
      </c>
    </row>
    <row r="161" spans="1:13" s="3" customFormat="1" ht="21" x14ac:dyDescent="0.25">
      <c r="A161" s="2" t="s">
        <v>132</v>
      </c>
      <c r="C161" s="3">
        <v>0</v>
      </c>
      <c r="E161" s="3">
        <v>0</v>
      </c>
      <c r="G161" s="3">
        <f t="shared" si="4"/>
        <v>0</v>
      </c>
      <c r="I161" s="3">
        <v>85956164385</v>
      </c>
      <c r="K161" s="3">
        <v>0</v>
      </c>
      <c r="M161" s="3">
        <f t="shared" si="5"/>
        <v>85956164385</v>
      </c>
    </row>
    <row r="162" spans="1:13" s="3" customFormat="1" ht="21" x14ac:dyDescent="0.25">
      <c r="A162" s="2" t="s">
        <v>132</v>
      </c>
      <c r="C162" s="3">
        <v>0</v>
      </c>
      <c r="E162" s="3">
        <v>0</v>
      </c>
      <c r="G162" s="3">
        <f t="shared" si="4"/>
        <v>0</v>
      </c>
      <c r="I162" s="3">
        <v>183649315068</v>
      </c>
      <c r="K162" s="3">
        <v>0</v>
      </c>
      <c r="M162" s="3">
        <f t="shared" si="5"/>
        <v>183649315068</v>
      </c>
    </row>
    <row r="163" spans="1:13" s="3" customFormat="1" ht="21" x14ac:dyDescent="0.25">
      <c r="A163" s="2" t="s">
        <v>132</v>
      </c>
      <c r="C163" s="3">
        <v>0</v>
      </c>
      <c r="E163" s="3">
        <v>0</v>
      </c>
      <c r="G163" s="3">
        <f t="shared" si="4"/>
        <v>0</v>
      </c>
      <c r="I163" s="3">
        <v>84618493148</v>
      </c>
      <c r="K163" s="3">
        <v>0</v>
      </c>
      <c r="M163" s="3">
        <f t="shared" si="5"/>
        <v>84618493148</v>
      </c>
    </row>
    <row r="164" spans="1:13" s="3" customFormat="1" ht="21" x14ac:dyDescent="0.25">
      <c r="A164" s="2" t="s">
        <v>132</v>
      </c>
      <c r="C164" s="3">
        <v>0</v>
      </c>
      <c r="E164" s="3">
        <v>0</v>
      </c>
      <c r="G164" s="3">
        <f t="shared" si="4"/>
        <v>0</v>
      </c>
      <c r="I164" s="3">
        <v>23862328765</v>
      </c>
      <c r="K164" s="3">
        <v>0</v>
      </c>
      <c r="M164" s="3">
        <f t="shared" si="5"/>
        <v>23862328765</v>
      </c>
    </row>
    <row r="165" spans="1:13" s="3" customFormat="1" ht="21" x14ac:dyDescent="0.25">
      <c r="A165" s="2" t="s">
        <v>146</v>
      </c>
      <c r="C165" s="3">
        <v>0</v>
      </c>
      <c r="E165" s="3">
        <v>0</v>
      </c>
      <c r="G165" s="3">
        <f t="shared" si="4"/>
        <v>0</v>
      </c>
      <c r="I165" s="3">
        <v>163972602740</v>
      </c>
      <c r="K165" s="3">
        <v>0</v>
      </c>
      <c r="M165" s="3">
        <f t="shared" si="5"/>
        <v>163972602740</v>
      </c>
    </row>
    <row r="166" spans="1:13" s="3" customFormat="1" ht="21" x14ac:dyDescent="0.25">
      <c r="A166" s="2" t="s">
        <v>132</v>
      </c>
      <c r="C166" s="3">
        <v>0</v>
      </c>
      <c r="E166" s="3">
        <v>0</v>
      </c>
      <c r="G166" s="3">
        <f t="shared" si="4"/>
        <v>0</v>
      </c>
      <c r="I166" s="3">
        <v>121339726025</v>
      </c>
      <c r="K166" s="3">
        <v>0</v>
      </c>
      <c r="M166" s="3">
        <f t="shared" si="5"/>
        <v>121339726025</v>
      </c>
    </row>
    <row r="167" spans="1:13" s="3" customFormat="1" ht="21" x14ac:dyDescent="0.25">
      <c r="A167" s="2" t="s">
        <v>136</v>
      </c>
      <c r="C167" s="3">
        <v>8898630136</v>
      </c>
      <c r="E167" s="3">
        <v>0</v>
      </c>
      <c r="G167" s="3">
        <f t="shared" si="4"/>
        <v>8898630136</v>
      </c>
      <c r="I167" s="3">
        <v>255578096108</v>
      </c>
      <c r="K167" s="3">
        <v>0</v>
      </c>
      <c r="M167" s="3">
        <f t="shared" si="5"/>
        <v>255578096108</v>
      </c>
    </row>
    <row r="168" spans="1:13" s="3" customFormat="1" ht="21" x14ac:dyDescent="0.25">
      <c r="A168" s="2" t="s">
        <v>143</v>
      </c>
      <c r="C168" s="3">
        <v>0</v>
      </c>
      <c r="E168" s="3">
        <v>0</v>
      </c>
      <c r="G168" s="3">
        <f t="shared" si="4"/>
        <v>0</v>
      </c>
      <c r="I168" s="3">
        <v>99002739723</v>
      </c>
      <c r="K168" s="3">
        <v>0</v>
      </c>
      <c r="M168" s="3">
        <f t="shared" si="5"/>
        <v>99002739723</v>
      </c>
    </row>
    <row r="169" spans="1:13" s="3" customFormat="1" ht="21" x14ac:dyDescent="0.25">
      <c r="A169" s="2" t="s">
        <v>139</v>
      </c>
      <c r="C169" s="3">
        <v>20498630135</v>
      </c>
      <c r="E169" s="3">
        <v>0</v>
      </c>
      <c r="G169" s="3">
        <f t="shared" si="4"/>
        <v>20498630135</v>
      </c>
      <c r="I169" s="3">
        <v>113802739715</v>
      </c>
      <c r="K169" s="3">
        <v>0</v>
      </c>
      <c r="M169" s="3">
        <f t="shared" si="5"/>
        <v>113802739715</v>
      </c>
    </row>
    <row r="170" spans="1:13" s="3" customFormat="1" ht="21" x14ac:dyDescent="0.25">
      <c r="A170" s="2" t="s">
        <v>141</v>
      </c>
      <c r="C170" s="3">
        <v>45764383562</v>
      </c>
      <c r="E170" s="3">
        <v>0</v>
      </c>
      <c r="G170" s="3">
        <f t="shared" si="4"/>
        <v>45764383562</v>
      </c>
      <c r="I170" s="3">
        <v>253449863000</v>
      </c>
      <c r="K170" s="3">
        <v>271936619</v>
      </c>
      <c r="M170" s="3">
        <f t="shared" si="5"/>
        <v>253177926381</v>
      </c>
    </row>
    <row r="171" spans="1:13" s="3" customFormat="1" ht="21" x14ac:dyDescent="0.25">
      <c r="A171" s="2" t="s">
        <v>139</v>
      </c>
      <c r="C171" s="3">
        <v>44095890405</v>
      </c>
      <c r="E171" s="3">
        <v>0</v>
      </c>
      <c r="G171" s="3">
        <f t="shared" si="4"/>
        <v>44095890405</v>
      </c>
      <c r="I171" s="3">
        <v>240246575310</v>
      </c>
      <c r="K171" s="3">
        <v>0</v>
      </c>
      <c r="M171" s="3">
        <f t="shared" si="5"/>
        <v>240246575310</v>
      </c>
    </row>
    <row r="172" spans="1:13" s="3" customFormat="1" ht="21" x14ac:dyDescent="0.25">
      <c r="A172" s="2" t="s">
        <v>139</v>
      </c>
      <c r="C172" s="3">
        <v>119178082189</v>
      </c>
      <c r="E172" s="3">
        <v>0</v>
      </c>
      <c r="G172" s="3">
        <f t="shared" si="4"/>
        <v>119178082189</v>
      </c>
      <c r="I172" s="3">
        <v>645205479437</v>
      </c>
      <c r="K172" s="3">
        <v>0</v>
      </c>
      <c r="M172" s="3">
        <f t="shared" si="5"/>
        <v>645205479437</v>
      </c>
    </row>
    <row r="173" spans="1:13" s="3" customFormat="1" ht="21" x14ac:dyDescent="0.25">
      <c r="A173" s="2" t="s">
        <v>139</v>
      </c>
      <c r="C173" s="3">
        <v>107260273944</v>
      </c>
      <c r="E173" s="3">
        <v>0</v>
      </c>
      <c r="G173" s="3">
        <f t="shared" si="4"/>
        <v>107260273944</v>
      </c>
      <c r="I173" s="3">
        <v>569589040944</v>
      </c>
      <c r="K173" s="3">
        <v>0</v>
      </c>
      <c r="M173" s="3">
        <f t="shared" si="5"/>
        <v>569589040944</v>
      </c>
    </row>
    <row r="174" spans="1:13" s="3" customFormat="1" ht="21" x14ac:dyDescent="0.25">
      <c r="A174" s="2" t="s">
        <v>132</v>
      </c>
      <c r="C174" s="3">
        <v>0</v>
      </c>
      <c r="E174" s="3">
        <v>0</v>
      </c>
      <c r="G174" s="3">
        <f t="shared" si="4"/>
        <v>0</v>
      </c>
      <c r="I174" s="3">
        <v>17993835613</v>
      </c>
      <c r="K174" s="3">
        <v>0</v>
      </c>
      <c r="M174" s="3">
        <f t="shared" si="5"/>
        <v>17993835613</v>
      </c>
    </row>
    <row r="175" spans="1:13" s="3" customFormat="1" ht="21" x14ac:dyDescent="0.25">
      <c r="A175" s="2" t="s">
        <v>139</v>
      </c>
      <c r="C175" s="3">
        <v>88191780810</v>
      </c>
      <c r="E175" s="3">
        <v>0</v>
      </c>
      <c r="G175" s="3">
        <f t="shared" si="4"/>
        <v>88191780810</v>
      </c>
      <c r="I175" s="3">
        <v>456164383500</v>
      </c>
      <c r="K175" s="3">
        <v>0</v>
      </c>
      <c r="M175" s="3">
        <f t="shared" si="5"/>
        <v>456164383500</v>
      </c>
    </row>
    <row r="176" spans="1:13" s="3" customFormat="1" ht="21" x14ac:dyDescent="0.25">
      <c r="A176" s="2" t="s">
        <v>132</v>
      </c>
      <c r="C176" s="3">
        <v>0</v>
      </c>
      <c r="E176" s="3">
        <v>0</v>
      </c>
      <c r="G176" s="3">
        <f t="shared" si="4"/>
        <v>0</v>
      </c>
      <c r="I176" s="3">
        <v>19987397259</v>
      </c>
      <c r="K176" s="3">
        <v>0</v>
      </c>
      <c r="M176" s="3">
        <f t="shared" si="5"/>
        <v>19987397259</v>
      </c>
    </row>
    <row r="177" spans="1:13" s="3" customFormat="1" ht="21" x14ac:dyDescent="0.25">
      <c r="A177" s="2" t="s">
        <v>179</v>
      </c>
      <c r="C177" s="3">
        <v>0</v>
      </c>
      <c r="E177" s="3">
        <v>0</v>
      </c>
      <c r="G177" s="3">
        <f t="shared" si="4"/>
        <v>0</v>
      </c>
      <c r="I177" s="3">
        <v>68654794517</v>
      </c>
      <c r="K177" s="3">
        <v>0</v>
      </c>
      <c r="M177" s="3">
        <f t="shared" si="5"/>
        <v>68654794517</v>
      </c>
    </row>
    <row r="178" spans="1:13" s="3" customFormat="1" ht="21" x14ac:dyDescent="0.25">
      <c r="A178" s="2" t="s">
        <v>132</v>
      </c>
      <c r="C178" s="3">
        <v>0</v>
      </c>
      <c r="E178" s="3">
        <v>0</v>
      </c>
      <c r="G178" s="3">
        <f t="shared" si="4"/>
        <v>0</v>
      </c>
      <c r="I178" s="3">
        <v>62136986301</v>
      </c>
      <c r="K178" s="3">
        <v>0</v>
      </c>
      <c r="M178" s="3">
        <f t="shared" si="5"/>
        <v>62136986301</v>
      </c>
    </row>
    <row r="179" spans="1:13" s="3" customFormat="1" ht="21" x14ac:dyDescent="0.25">
      <c r="A179" s="2" t="s">
        <v>132</v>
      </c>
      <c r="C179" s="3">
        <v>0</v>
      </c>
      <c r="E179" s="3">
        <v>0</v>
      </c>
      <c r="G179" s="3">
        <f t="shared" si="4"/>
        <v>0</v>
      </c>
      <c r="I179" s="3">
        <v>84575342466</v>
      </c>
      <c r="K179" s="3">
        <v>0</v>
      </c>
      <c r="M179" s="3">
        <f t="shared" si="5"/>
        <v>84575342466</v>
      </c>
    </row>
    <row r="180" spans="1:13" s="3" customFormat="1" ht="21" x14ac:dyDescent="0.25">
      <c r="A180" s="2" t="s">
        <v>136</v>
      </c>
      <c r="C180" s="3">
        <v>3945205499</v>
      </c>
      <c r="E180" s="3">
        <v>0</v>
      </c>
      <c r="G180" s="3">
        <f t="shared" si="4"/>
        <v>3945205499</v>
      </c>
      <c r="I180" s="3">
        <v>232551369857</v>
      </c>
      <c r="K180" s="3">
        <v>0</v>
      </c>
      <c r="M180" s="3">
        <f t="shared" si="5"/>
        <v>232551369857</v>
      </c>
    </row>
    <row r="181" spans="1:13" s="3" customFormat="1" ht="21" x14ac:dyDescent="0.25">
      <c r="A181" s="2" t="s">
        <v>188</v>
      </c>
      <c r="C181" s="3">
        <v>0</v>
      </c>
      <c r="E181" s="3">
        <v>0</v>
      </c>
      <c r="G181" s="3">
        <f t="shared" si="4"/>
        <v>0</v>
      </c>
      <c r="I181" s="3">
        <v>53353525923</v>
      </c>
      <c r="K181" s="3">
        <v>0</v>
      </c>
      <c r="M181" s="3">
        <f t="shared" si="5"/>
        <v>53353525923</v>
      </c>
    </row>
    <row r="182" spans="1:13" s="3" customFormat="1" ht="21" x14ac:dyDescent="0.25">
      <c r="A182" s="2" t="s">
        <v>145</v>
      </c>
      <c r="C182" s="3">
        <v>904109598</v>
      </c>
      <c r="E182" s="3">
        <v>0</v>
      </c>
      <c r="G182" s="3">
        <f t="shared" si="4"/>
        <v>904109598</v>
      </c>
      <c r="I182" s="3">
        <v>50547945202</v>
      </c>
      <c r="K182" s="3">
        <v>0</v>
      </c>
      <c r="M182" s="3">
        <f t="shared" si="5"/>
        <v>50547945202</v>
      </c>
    </row>
    <row r="183" spans="1:13" s="3" customFormat="1" ht="21" x14ac:dyDescent="0.25">
      <c r="A183" s="2" t="s">
        <v>139</v>
      </c>
      <c r="C183" s="3">
        <v>109643835593</v>
      </c>
      <c r="E183" s="3">
        <v>0</v>
      </c>
      <c r="G183" s="3">
        <f t="shared" si="4"/>
        <v>109643835593</v>
      </c>
      <c r="I183" s="3">
        <v>540657534131</v>
      </c>
      <c r="K183" s="3">
        <v>0</v>
      </c>
      <c r="M183" s="3">
        <f t="shared" si="5"/>
        <v>540657534131</v>
      </c>
    </row>
    <row r="184" spans="1:13" s="3" customFormat="1" ht="21" x14ac:dyDescent="0.25">
      <c r="A184" s="2" t="s">
        <v>136</v>
      </c>
      <c r="C184" s="3">
        <v>22882191805</v>
      </c>
      <c r="E184" s="3">
        <v>0</v>
      </c>
      <c r="G184" s="3">
        <f t="shared" si="4"/>
        <v>22882191805</v>
      </c>
      <c r="I184" s="3">
        <v>108887671228</v>
      </c>
      <c r="K184" s="3">
        <v>0</v>
      </c>
      <c r="M184" s="3">
        <f t="shared" si="5"/>
        <v>108887671228</v>
      </c>
    </row>
    <row r="185" spans="1:13" s="3" customFormat="1" ht="21" x14ac:dyDescent="0.25">
      <c r="A185" s="2" t="s">
        <v>179</v>
      </c>
      <c r="C185" s="3">
        <v>0</v>
      </c>
      <c r="E185" s="3">
        <v>0</v>
      </c>
      <c r="G185" s="3">
        <f t="shared" si="4"/>
        <v>0</v>
      </c>
      <c r="I185" s="3">
        <v>212232328766</v>
      </c>
      <c r="K185" s="3">
        <v>0</v>
      </c>
      <c r="M185" s="3">
        <f t="shared" si="5"/>
        <v>212232328766</v>
      </c>
    </row>
    <row r="186" spans="1:13" s="3" customFormat="1" ht="21" x14ac:dyDescent="0.25">
      <c r="A186" s="2" t="s">
        <v>142</v>
      </c>
      <c r="C186" s="3">
        <v>70934794520</v>
      </c>
      <c r="E186" s="3">
        <v>0</v>
      </c>
      <c r="G186" s="3">
        <f t="shared" si="4"/>
        <v>70934794520</v>
      </c>
      <c r="I186" s="3">
        <v>320353150677</v>
      </c>
      <c r="K186" s="3">
        <v>440849176</v>
      </c>
      <c r="M186" s="3">
        <f t="shared" si="5"/>
        <v>319912301501</v>
      </c>
    </row>
    <row r="187" spans="1:13" s="3" customFormat="1" ht="21" x14ac:dyDescent="0.25">
      <c r="A187" s="2" t="s">
        <v>141</v>
      </c>
      <c r="C187" s="3">
        <v>8767123291</v>
      </c>
      <c r="E187" s="3">
        <v>0</v>
      </c>
      <c r="G187" s="3">
        <f t="shared" si="4"/>
        <v>8767123291</v>
      </c>
      <c r="I187" s="3">
        <v>184109589036</v>
      </c>
      <c r="K187" s="3">
        <v>0</v>
      </c>
      <c r="M187" s="3">
        <f t="shared" si="5"/>
        <v>184109589036</v>
      </c>
    </row>
    <row r="188" spans="1:13" s="3" customFormat="1" ht="21" x14ac:dyDescent="0.25">
      <c r="A188" s="2" t="s">
        <v>145</v>
      </c>
      <c r="C188" s="3">
        <v>10169862999</v>
      </c>
      <c r="E188" s="3">
        <v>0</v>
      </c>
      <c r="G188" s="3">
        <f t="shared" si="4"/>
        <v>10169862999</v>
      </c>
      <c r="I188" s="3">
        <v>44186301347</v>
      </c>
      <c r="K188" s="3">
        <v>43360421</v>
      </c>
      <c r="M188" s="3">
        <f t="shared" si="5"/>
        <v>44142940926</v>
      </c>
    </row>
    <row r="189" spans="1:13" s="3" customFormat="1" ht="21" x14ac:dyDescent="0.25">
      <c r="A189" s="2" t="s">
        <v>136</v>
      </c>
      <c r="C189" s="3">
        <v>25424666479</v>
      </c>
      <c r="E189" s="3">
        <v>0</v>
      </c>
      <c r="G189" s="3">
        <f t="shared" si="4"/>
        <v>25424666479</v>
      </c>
      <c r="I189" s="3">
        <v>108712337686</v>
      </c>
      <c r="K189" s="3">
        <v>0</v>
      </c>
      <c r="M189" s="3">
        <f t="shared" si="5"/>
        <v>108712337686</v>
      </c>
    </row>
    <row r="190" spans="1:13" s="3" customFormat="1" ht="21" x14ac:dyDescent="0.25">
      <c r="A190" s="2" t="s">
        <v>149</v>
      </c>
      <c r="C190" s="3">
        <v>0</v>
      </c>
      <c r="E190" s="3">
        <v>0</v>
      </c>
      <c r="G190" s="3">
        <f t="shared" si="4"/>
        <v>0</v>
      </c>
      <c r="I190" s="3">
        <v>19068493151</v>
      </c>
      <c r="K190" s="3">
        <v>0</v>
      </c>
      <c r="M190" s="3">
        <f t="shared" si="5"/>
        <v>19068493151</v>
      </c>
    </row>
    <row r="191" spans="1:13" s="3" customFormat="1" ht="21" x14ac:dyDescent="0.25">
      <c r="A191" s="2" t="s">
        <v>132</v>
      </c>
      <c r="C191" s="3">
        <v>1087123311</v>
      </c>
      <c r="E191" s="3">
        <v>0</v>
      </c>
      <c r="G191" s="3">
        <f t="shared" si="4"/>
        <v>1087123311</v>
      </c>
      <c r="I191" s="3">
        <v>367202191791</v>
      </c>
      <c r="K191" s="3">
        <v>0</v>
      </c>
      <c r="M191" s="3">
        <f t="shared" si="5"/>
        <v>367202191791</v>
      </c>
    </row>
    <row r="192" spans="1:13" s="3" customFormat="1" ht="21" x14ac:dyDescent="0.25">
      <c r="A192" s="2" t="s">
        <v>136</v>
      </c>
      <c r="C192" s="3">
        <v>0</v>
      </c>
      <c r="E192" s="3">
        <v>0</v>
      </c>
      <c r="G192" s="3">
        <f t="shared" si="4"/>
        <v>0</v>
      </c>
      <c r="I192" s="3">
        <v>111439726024</v>
      </c>
      <c r="K192" s="3">
        <v>0</v>
      </c>
      <c r="M192" s="3">
        <f t="shared" si="5"/>
        <v>111439726024</v>
      </c>
    </row>
    <row r="193" spans="1:13" s="3" customFormat="1" ht="21" x14ac:dyDescent="0.25">
      <c r="A193" s="2" t="s">
        <v>132</v>
      </c>
      <c r="C193" s="3">
        <v>0</v>
      </c>
      <c r="E193" s="3">
        <v>0</v>
      </c>
      <c r="G193" s="3">
        <f t="shared" si="4"/>
        <v>0</v>
      </c>
      <c r="I193" s="3">
        <v>241446575342</v>
      </c>
      <c r="K193" s="3">
        <v>0</v>
      </c>
      <c r="M193" s="3">
        <f t="shared" si="5"/>
        <v>241446575342</v>
      </c>
    </row>
    <row r="194" spans="1:13" s="3" customFormat="1" ht="21" x14ac:dyDescent="0.25">
      <c r="A194" s="2" t="s">
        <v>132</v>
      </c>
      <c r="C194" s="3">
        <v>0</v>
      </c>
      <c r="E194" s="3">
        <v>0</v>
      </c>
      <c r="G194" s="3">
        <f t="shared" si="4"/>
        <v>0</v>
      </c>
      <c r="I194" s="3">
        <v>49095890412</v>
      </c>
      <c r="K194" s="3">
        <v>0</v>
      </c>
      <c r="M194" s="3">
        <f t="shared" si="5"/>
        <v>49095890412</v>
      </c>
    </row>
    <row r="195" spans="1:13" s="3" customFormat="1" ht="21" x14ac:dyDescent="0.25">
      <c r="A195" s="2" t="s">
        <v>141</v>
      </c>
      <c r="C195" s="3">
        <v>58476712389</v>
      </c>
      <c r="E195" s="3">
        <v>0</v>
      </c>
      <c r="G195" s="3">
        <f t="shared" si="4"/>
        <v>58476712389</v>
      </c>
      <c r="I195" s="3">
        <v>413632876708</v>
      </c>
      <c r="K195" s="3">
        <v>308972163</v>
      </c>
      <c r="M195" s="3">
        <f t="shared" si="5"/>
        <v>413323904545</v>
      </c>
    </row>
    <row r="196" spans="1:13" s="3" customFormat="1" ht="21" x14ac:dyDescent="0.25">
      <c r="A196" s="2" t="s">
        <v>140</v>
      </c>
      <c r="C196" s="3">
        <v>254246575323</v>
      </c>
      <c r="E196" s="3">
        <v>0</v>
      </c>
      <c r="G196" s="3">
        <f t="shared" si="4"/>
        <v>254246575323</v>
      </c>
      <c r="I196" s="3">
        <v>964383561610</v>
      </c>
      <c r="K196" s="3">
        <v>1523888893</v>
      </c>
      <c r="M196" s="3">
        <f t="shared" si="5"/>
        <v>962859672717</v>
      </c>
    </row>
    <row r="197" spans="1:13" s="3" customFormat="1" ht="21" x14ac:dyDescent="0.25">
      <c r="A197" s="2" t="s">
        <v>132</v>
      </c>
      <c r="C197" s="3">
        <v>0</v>
      </c>
      <c r="E197" s="3">
        <v>0</v>
      </c>
      <c r="G197" s="3">
        <f t="shared" si="4"/>
        <v>0</v>
      </c>
      <c r="I197" s="3">
        <v>778871232879</v>
      </c>
      <c r="K197" s="3">
        <v>0</v>
      </c>
      <c r="M197" s="3">
        <f t="shared" si="5"/>
        <v>778871232879</v>
      </c>
    </row>
    <row r="198" spans="1:13" s="3" customFormat="1" ht="21" x14ac:dyDescent="0.25">
      <c r="A198" s="2" t="s">
        <v>136</v>
      </c>
      <c r="C198" s="3">
        <v>7118904108</v>
      </c>
      <c r="E198" s="3">
        <v>0</v>
      </c>
      <c r="G198" s="3">
        <f t="shared" si="4"/>
        <v>7118904108</v>
      </c>
      <c r="I198" s="3">
        <v>27002739720</v>
      </c>
      <c r="K198" s="3">
        <v>0</v>
      </c>
      <c r="M198" s="3">
        <f t="shared" si="5"/>
        <v>27002739720</v>
      </c>
    </row>
    <row r="199" spans="1:13" s="3" customFormat="1" ht="21" x14ac:dyDescent="0.25">
      <c r="A199" s="2" t="s">
        <v>136</v>
      </c>
      <c r="C199" s="3">
        <v>41205481737</v>
      </c>
      <c r="E199" s="3">
        <v>0</v>
      </c>
      <c r="G199" s="3">
        <f t="shared" si="4"/>
        <v>41205481737</v>
      </c>
      <c r="I199" s="3">
        <v>251616440630</v>
      </c>
      <c r="K199" s="3">
        <v>0</v>
      </c>
      <c r="M199" s="3">
        <f t="shared" si="5"/>
        <v>251616440630</v>
      </c>
    </row>
    <row r="200" spans="1:13" s="3" customFormat="1" ht="21" x14ac:dyDescent="0.25">
      <c r="A200" s="2" t="s">
        <v>141</v>
      </c>
      <c r="C200" s="3">
        <v>17797260274</v>
      </c>
      <c r="E200" s="3">
        <v>0</v>
      </c>
      <c r="G200" s="3">
        <f t="shared" ref="G200:G240" si="6">+C200-E200</f>
        <v>17797260274</v>
      </c>
      <c r="I200" s="3">
        <v>66279452052</v>
      </c>
      <c r="K200" s="3">
        <v>115006098</v>
      </c>
      <c r="M200" s="3">
        <f t="shared" si="5"/>
        <v>66164445954</v>
      </c>
    </row>
    <row r="201" spans="1:13" s="3" customFormat="1" ht="21" x14ac:dyDescent="0.25">
      <c r="A201" s="2" t="s">
        <v>132</v>
      </c>
      <c r="C201" s="3">
        <v>0</v>
      </c>
      <c r="E201" s="3">
        <v>0</v>
      </c>
      <c r="G201" s="3">
        <f t="shared" si="6"/>
        <v>0</v>
      </c>
      <c r="I201" s="3">
        <v>116602739724</v>
      </c>
      <c r="K201" s="3">
        <v>0</v>
      </c>
      <c r="M201" s="3">
        <f t="shared" ref="M201:M241" si="7">+I201-K201</f>
        <v>116602739724</v>
      </c>
    </row>
    <row r="202" spans="1:13" s="3" customFormat="1" ht="21" x14ac:dyDescent="0.25">
      <c r="A202" s="2" t="s">
        <v>132</v>
      </c>
      <c r="C202" s="3">
        <v>7627397260</v>
      </c>
      <c r="E202" s="3">
        <v>0</v>
      </c>
      <c r="G202" s="3">
        <f t="shared" si="6"/>
        <v>7627397260</v>
      </c>
      <c r="I202" s="3">
        <v>26564383552</v>
      </c>
      <c r="K202" s="3">
        <v>47403137</v>
      </c>
      <c r="M202" s="3">
        <f t="shared" si="7"/>
        <v>26516980415</v>
      </c>
    </row>
    <row r="203" spans="1:13" s="3" customFormat="1" ht="21" x14ac:dyDescent="0.25">
      <c r="A203" s="2" t="s">
        <v>132</v>
      </c>
      <c r="C203" s="3">
        <v>0</v>
      </c>
      <c r="E203" s="3">
        <v>0</v>
      </c>
      <c r="G203" s="3">
        <f t="shared" si="6"/>
        <v>0</v>
      </c>
      <c r="I203" s="3">
        <v>211989041097</v>
      </c>
      <c r="K203" s="3">
        <v>0</v>
      </c>
      <c r="M203" s="3">
        <f t="shared" si="7"/>
        <v>211989041097</v>
      </c>
    </row>
    <row r="204" spans="1:13" s="3" customFormat="1" ht="21" x14ac:dyDescent="0.25">
      <c r="A204" s="2" t="s">
        <v>136</v>
      </c>
      <c r="C204" s="3">
        <v>36865753444</v>
      </c>
      <c r="E204" s="3">
        <v>0</v>
      </c>
      <c r="G204" s="3">
        <f t="shared" si="6"/>
        <v>36865753444</v>
      </c>
      <c r="I204" s="3">
        <v>120767123284</v>
      </c>
      <c r="K204" s="3">
        <v>0</v>
      </c>
      <c r="M204" s="3">
        <f t="shared" si="7"/>
        <v>120767123284</v>
      </c>
    </row>
    <row r="205" spans="1:13" s="3" customFormat="1" ht="21" x14ac:dyDescent="0.25">
      <c r="A205" s="2" t="s">
        <v>143</v>
      </c>
      <c r="C205" s="3">
        <v>63561643888</v>
      </c>
      <c r="E205" s="3">
        <v>0</v>
      </c>
      <c r="G205" s="3">
        <f t="shared" si="6"/>
        <v>63561643888</v>
      </c>
      <c r="I205" s="3">
        <v>199452054791</v>
      </c>
      <c r="K205" s="3">
        <v>0</v>
      </c>
      <c r="M205" s="3">
        <f t="shared" si="7"/>
        <v>199452054791</v>
      </c>
    </row>
    <row r="206" spans="1:13" s="3" customFormat="1" ht="21" x14ac:dyDescent="0.25">
      <c r="A206" s="2" t="s">
        <v>146</v>
      </c>
      <c r="C206" s="3">
        <v>0</v>
      </c>
      <c r="E206" s="3">
        <v>0</v>
      </c>
      <c r="G206" s="3">
        <f t="shared" si="6"/>
        <v>0</v>
      </c>
      <c r="I206" s="3">
        <v>222246575341</v>
      </c>
      <c r="K206" s="3">
        <v>0</v>
      </c>
      <c r="M206" s="3">
        <f t="shared" si="7"/>
        <v>222246575341</v>
      </c>
    </row>
    <row r="207" spans="1:13" s="3" customFormat="1" ht="21" x14ac:dyDescent="0.25">
      <c r="A207" s="2" t="s">
        <v>136</v>
      </c>
      <c r="C207" s="3">
        <v>0</v>
      </c>
      <c r="E207" s="3">
        <v>0</v>
      </c>
      <c r="G207" s="3">
        <f t="shared" si="6"/>
        <v>0</v>
      </c>
      <c r="I207" s="3">
        <v>221106849313</v>
      </c>
      <c r="K207" s="3">
        <v>0</v>
      </c>
      <c r="M207" s="3">
        <f t="shared" si="7"/>
        <v>221106849313</v>
      </c>
    </row>
    <row r="208" spans="1:13" s="3" customFormat="1" ht="21" x14ac:dyDescent="0.25">
      <c r="A208" s="2" t="s">
        <v>132</v>
      </c>
      <c r="C208" s="3">
        <v>11441095891</v>
      </c>
      <c r="E208" s="3">
        <v>0</v>
      </c>
      <c r="G208" s="3">
        <f t="shared" si="6"/>
        <v>11441095891</v>
      </c>
      <c r="I208" s="3">
        <v>33139726004</v>
      </c>
      <c r="K208" s="3">
        <v>49546241</v>
      </c>
      <c r="M208" s="3">
        <f t="shared" si="7"/>
        <v>33090179763</v>
      </c>
    </row>
    <row r="209" spans="1:13" s="3" customFormat="1" ht="21" x14ac:dyDescent="0.25">
      <c r="A209" s="2" t="s">
        <v>137</v>
      </c>
      <c r="C209" s="3">
        <v>63561643836</v>
      </c>
      <c r="E209" s="3">
        <v>0</v>
      </c>
      <c r="G209" s="3">
        <f t="shared" si="6"/>
        <v>63561643836</v>
      </c>
      <c r="I209" s="3">
        <v>179726027376</v>
      </c>
      <c r="K209" s="3">
        <v>335839307</v>
      </c>
      <c r="M209" s="3">
        <f t="shared" si="7"/>
        <v>179390188069</v>
      </c>
    </row>
    <row r="210" spans="1:13" s="3" customFormat="1" ht="21" x14ac:dyDescent="0.25">
      <c r="A210" s="2" t="s">
        <v>137</v>
      </c>
      <c r="C210" s="3">
        <v>7627397260</v>
      </c>
      <c r="E210" s="3">
        <v>0</v>
      </c>
      <c r="G210" s="3">
        <f t="shared" si="6"/>
        <v>7627397260</v>
      </c>
      <c r="I210" s="3">
        <v>21304109574</v>
      </c>
      <c r="K210" s="3">
        <v>43239829</v>
      </c>
      <c r="M210" s="3">
        <f t="shared" si="7"/>
        <v>21260869745</v>
      </c>
    </row>
    <row r="211" spans="1:13" s="3" customFormat="1" ht="21" x14ac:dyDescent="0.25">
      <c r="A211" s="2" t="s">
        <v>137</v>
      </c>
      <c r="C211" s="3">
        <v>7627397260</v>
      </c>
      <c r="E211" s="3">
        <v>0</v>
      </c>
      <c r="G211" s="3">
        <f t="shared" si="6"/>
        <v>7627397260</v>
      </c>
      <c r="I211" s="3">
        <v>21041095876</v>
      </c>
      <c r="K211" s="3">
        <v>45716667</v>
      </c>
      <c r="M211" s="3">
        <f t="shared" si="7"/>
        <v>20995379209</v>
      </c>
    </row>
    <row r="212" spans="1:13" s="3" customFormat="1" ht="21" x14ac:dyDescent="0.25">
      <c r="A212" s="2" t="s">
        <v>143</v>
      </c>
      <c r="C212" s="3">
        <v>11441095917</v>
      </c>
      <c r="E212" s="3">
        <v>0</v>
      </c>
      <c r="G212" s="3">
        <f t="shared" si="6"/>
        <v>11441095917</v>
      </c>
      <c r="I212" s="3">
        <v>29983561641</v>
      </c>
      <c r="K212" s="3">
        <v>0</v>
      </c>
      <c r="M212" s="3">
        <f t="shared" si="7"/>
        <v>29983561641</v>
      </c>
    </row>
    <row r="213" spans="1:13" s="3" customFormat="1" ht="21" x14ac:dyDescent="0.25">
      <c r="A213" s="2" t="s">
        <v>138</v>
      </c>
      <c r="C213" s="3">
        <v>0</v>
      </c>
      <c r="E213" s="3">
        <v>0</v>
      </c>
      <c r="G213" s="3">
        <f t="shared" si="6"/>
        <v>0</v>
      </c>
      <c r="I213" s="3">
        <v>95123287670</v>
      </c>
      <c r="K213" s="3">
        <v>0</v>
      </c>
      <c r="M213" s="3">
        <f t="shared" si="7"/>
        <v>95123287670</v>
      </c>
    </row>
    <row r="214" spans="1:13" s="3" customFormat="1" ht="21" x14ac:dyDescent="0.25">
      <c r="A214" s="2" t="s">
        <v>141</v>
      </c>
      <c r="C214" s="3">
        <v>40425205458</v>
      </c>
      <c r="E214" s="3">
        <v>0</v>
      </c>
      <c r="G214" s="3">
        <f t="shared" si="6"/>
        <v>40425205458</v>
      </c>
      <c r="I214" s="3">
        <v>92002191754</v>
      </c>
      <c r="K214" s="3">
        <v>172357672</v>
      </c>
      <c r="M214" s="3">
        <f t="shared" si="7"/>
        <v>91829834082</v>
      </c>
    </row>
    <row r="215" spans="1:13" s="3" customFormat="1" ht="21" x14ac:dyDescent="0.25">
      <c r="A215" s="2" t="s">
        <v>189</v>
      </c>
      <c r="C215" s="3">
        <v>0</v>
      </c>
      <c r="E215" s="3">
        <v>0</v>
      </c>
      <c r="G215" s="3">
        <f t="shared" si="6"/>
        <v>0</v>
      </c>
      <c r="I215" s="3">
        <v>3221917808</v>
      </c>
      <c r="K215" s="3">
        <v>0</v>
      </c>
      <c r="M215" s="3">
        <f t="shared" si="7"/>
        <v>3221917808</v>
      </c>
    </row>
    <row r="216" spans="1:13" s="3" customFormat="1" ht="21" x14ac:dyDescent="0.25">
      <c r="A216" s="2" t="s">
        <v>140</v>
      </c>
      <c r="C216" s="3">
        <v>93435616438</v>
      </c>
      <c r="E216" s="3">
        <v>0</v>
      </c>
      <c r="G216" s="3">
        <f t="shared" si="6"/>
        <v>93435616438</v>
      </c>
      <c r="I216" s="3">
        <v>196536986294</v>
      </c>
      <c r="K216" s="3">
        <v>0</v>
      </c>
      <c r="M216" s="3">
        <f t="shared" si="7"/>
        <v>196536986294</v>
      </c>
    </row>
    <row r="217" spans="1:13" s="3" customFormat="1" ht="21" x14ac:dyDescent="0.25">
      <c r="A217" s="2" t="s">
        <v>146</v>
      </c>
      <c r="C217" s="3">
        <v>10535616450</v>
      </c>
      <c r="E217" s="3">
        <v>0</v>
      </c>
      <c r="G217" s="3">
        <f t="shared" si="6"/>
        <v>10535616450</v>
      </c>
      <c r="I217" s="3">
        <v>23160273954</v>
      </c>
      <c r="K217" s="3">
        <v>0</v>
      </c>
      <c r="M217" s="3">
        <f t="shared" si="7"/>
        <v>23160273954</v>
      </c>
    </row>
    <row r="218" spans="1:13" s="3" customFormat="1" ht="21" x14ac:dyDescent="0.25">
      <c r="A218" s="2" t="s">
        <v>132</v>
      </c>
      <c r="C218" s="3">
        <v>1034520575</v>
      </c>
      <c r="E218" s="3">
        <v>0</v>
      </c>
      <c r="G218" s="3">
        <f t="shared" si="6"/>
        <v>1034520575</v>
      </c>
      <c r="I218" s="3">
        <v>16552328765</v>
      </c>
      <c r="K218" s="3">
        <v>0</v>
      </c>
      <c r="M218" s="3">
        <f t="shared" si="7"/>
        <v>16552328765</v>
      </c>
    </row>
    <row r="219" spans="1:13" s="3" customFormat="1" ht="21" x14ac:dyDescent="0.25">
      <c r="A219" s="2" t="s">
        <v>147</v>
      </c>
      <c r="C219" s="3">
        <v>14027397262</v>
      </c>
      <c r="E219" s="3">
        <v>0</v>
      </c>
      <c r="G219" s="3">
        <f t="shared" si="6"/>
        <v>14027397262</v>
      </c>
      <c r="I219" s="3">
        <v>105205479452</v>
      </c>
      <c r="K219" s="3">
        <v>0</v>
      </c>
      <c r="M219" s="3">
        <f t="shared" si="7"/>
        <v>105205479452</v>
      </c>
    </row>
    <row r="220" spans="1:13" s="3" customFormat="1" ht="21" x14ac:dyDescent="0.25">
      <c r="A220" s="2" t="s">
        <v>146</v>
      </c>
      <c r="C220" s="3">
        <v>149136986307</v>
      </c>
      <c r="E220" s="3">
        <v>0</v>
      </c>
      <c r="G220" s="3">
        <f t="shared" si="6"/>
        <v>149136986307</v>
      </c>
      <c r="I220" s="3">
        <v>279065753405</v>
      </c>
      <c r="K220" s="3">
        <v>562042698</v>
      </c>
      <c r="M220" s="3">
        <f t="shared" si="7"/>
        <v>278503710707</v>
      </c>
    </row>
    <row r="221" spans="1:13" s="3" customFormat="1" ht="21" x14ac:dyDescent="0.25">
      <c r="A221" s="2" t="s">
        <v>140</v>
      </c>
      <c r="C221" s="3">
        <v>83901369836</v>
      </c>
      <c r="E221" s="3">
        <v>0</v>
      </c>
      <c r="G221" s="3">
        <f t="shared" si="6"/>
        <v>83901369836</v>
      </c>
      <c r="I221" s="3">
        <v>153336986252</v>
      </c>
      <c r="K221" s="3">
        <v>405879325</v>
      </c>
      <c r="M221" s="3">
        <f t="shared" si="7"/>
        <v>152931106927</v>
      </c>
    </row>
    <row r="222" spans="1:13" s="3" customFormat="1" ht="21" x14ac:dyDescent="0.25">
      <c r="A222" s="2" t="s">
        <v>148</v>
      </c>
      <c r="C222" s="3">
        <v>154931506849</v>
      </c>
      <c r="E222" s="3">
        <v>0</v>
      </c>
      <c r="G222" s="3">
        <f t="shared" si="6"/>
        <v>154931506849</v>
      </c>
      <c r="I222" s="3">
        <v>256438356156</v>
      </c>
      <c r="K222" s="3">
        <v>1016647048</v>
      </c>
      <c r="M222" s="3">
        <f t="shared" si="7"/>
        <v>255421709108</v>
      </c>
    </row>
    <row r="223" spans="1:13" s="3" customFormat="1" ht="21" x14ac:dyDescent="0.25">
      <c r="A223" s="2" t="s">
        <v>138</v>
      </c>
      <c r="C223" s="3">
        <v>154931506849</v>
      </c>
      <c r="E223" s="3">
        <v>0</v>
      </c>
      <c r="G223" s="3">
        <f t="shared" si="6"/>
        <v>154931506849</v>
      </c>
      <c r="I223" s="3">
        <v>256438356156</v>
      </c>
      <c r="K223" s="3">
        <v>1016647048</v>
      </c>
      <c r="M223" s="3">
        <f t="shared" si="7"/>
        <v>255421709108</v>
      </c>
    </row>
    <row r="224" spans="1:13" s="3" customFormat="1" ht="21" x14ac:dyDescent="0.25">
      <c r="A224" s="2" t="s">
        <v>149</v>
      </c>
      <c r="C224" s="3">
        <v>77465753425</v>
      </c>
      <c r="E224" s="3">
        <v>0</v>
      </c>
      <c r="G224" s="3">
        <f t="shared" si="6"/>
        <v>77465753425</v>
      </c>
      <c r="I224" s="3">
        <v>128219178069</v>
      </c>
      <c r="K224" s="3">
        <v>508323524</v>
      </c>
      <c r="M224" s="3">
        <f t="shared" si="7"/>
        <v>127710854545</v>
      </c>
    </row>
    <row r="225" spans="1:13" s="3" customFormat="1" ht="21" x14ac:dyDescent="0.25">
      <c r="A225" s="2" t="s">
        <v>149</v>
      </c>
      <c r="C225" s="3">
        <v>258219178082</v>
      </c>
      <c r="E225" s="3">
        <v>0</v>
      </c>
      <c r="G225" s="3">
        <f t="shared" si="6"/>
        <v>258219178082</v>
      </c>
      <c r="I225" s="3">
        <v>418493150684</v>
      </c>
      <c r="K225" s="3">
        <v>1732108257</v>
      </c>
      <c r="M225" s="3">
        <f t="shared" si="7"/>
        <v>416761042427</v>
      </c>
    </row>
    <row r="226" spans="1:13" s="3" customFormat="1" ht="21" x14ac:dyDescent="0.25">
      <c r="A226" s="2" t="s">
        <v>146</v>
      </c>
      <c r="C226" s="3">
        <v>39507534243</v>
      </c>
      <c r="E226" s="3">
        <v>138057671</v>
      </c>
      <c r="G226" s="3">
        <f t="shared" si="6"/>
        <v>39369476572</v>
      </c>
      <c r="I226" s="3">
        <v>62667123282</v>
      </c>
      <c r="K226" s="3">
        <v>423204823</v>
      </c>
      <c r="M226" s="3">
        <f t="shared" si="7"/>
        <v>62243918459</v>
      </c>
    </row>
    <row r="227" spans="1:13" s="3" customFormat="1" ht="21" x14ac:dyDescent="0.25">
      <c r="A227" s="2" t="s">
        <v>148</v>
      </c>
      <c r="C227" s="3">
        <v>38732876712</v>
      </c>
      <c r="E227" s="3">
        <v>0</v>
      </c>
      <c r="G227" s="3">
        <f t="shared" si="6"/>
        <v>38732876712</v>
      </c>
      <c r="I227" s="3">
        <v>56095890406</v>
      </c>
      <c r="K227" s="3">
        <v>252825331</v>
      </c>
      <c r="M227" s="3">
        <f t="shared" si="7"/>
        <v>55843065075</v>
      </c>
    </row>
    <row r="228" spans="1:13" s="3" customFormat="1" ht="21" x14ac:dyDescent="0.25">
      <c r="A228" s="2" t="s">
        <v>151</v>
      </c>
      <c r="C228" s="3">
        <v>38732876712</v>
      </c>
      <c r="E228" s="3">
        <v>0</v>
      </c>
      <c r="G228" s="3">
        <f t="shared" si="6"/>
        <v>38732876712</v>
      </c>
      <c r="I228" s="3">
        <v>52089041092</v>
      </c>
      <c r="K228" s="3">
        <v>220642075</v>
      </c>
      <c r="M228" s="3">
        <f t="shared" si="7"/>
        <v>51868399017</v>
      </c>
    </row>
    <row r="229" spans="1:13" s="3" customFormat="1" ht="21" x14ac:dyDescent="0.25">
      <c r="A229" s="2" t="s">
        <v>137</v>
      </c>
      <c r="C229" s="3">
        <v>134496438356</v>
      </c>
      <c r="E229" s="3">
        <v>0</v>
      </c>
      <c r="G229" s="3">
        <f t="shared" si="6"/>
        <v>134496438356</v>
      </c>
      <c r="I229" s="3">
        <v>180874520546</v>
      </c>
      <c r="K229" s="3">
        <v>754585820</v>
      </c>
      <c r="M229" s="3">
        <f t="shared" si="7"/>
        <v>180119934726</v>
      </c>
    </row>
    <row r="230" spans="1:13" s="3" customFormat="1" ht="21" x14ac:dyDescent="0.25">
      <c r="A230" s="2" t="s">
        <v>132</v>
      </c>
      <c r="C230" s="3">
        <v>3305205480</v>
      </c>
      <c r="E230" s="3">
        <v>0</v>
      </c>
      <c r="G230" s="3">
        <f t="shared" si="6"/>
        <v>3305205480</v>
      </c>
      <c r="I230" s="3">
        <v>3761095888</v>
      </c>
      <c r="K230" s="3">
        <v>7906460</v>
      </c>
      <c r="M230" s="3">
        <f t="shared" si="7"/>
        <v>3753189428</v>
      </c>
    </row>
    <row r="231" spans="1:13" s="3" customFormat="1" ht="21" x14ac:dyDescent="0.25">
      <c r="A231" s="2" t="s">
        <v>146</v>
      </c>
      <c r="C231" s="3">
        <v>95541095863</v>
      </c>
      <c r="E231" s="3">
        <v>636604230</v>
      </c>
      <c r="G231" s="3">
        <f t="shared" si="6"/>
        <v>94904491633</v>
      </c>
      <c r="I231" s="3">
        <v>108668493120</v>
      </c>
      <c r="K231" s="3">
        <v>944792073</v>
      </c>
      <c r="M231" s="3">
        <f t="shared" si="7"/>
        <v>107723701047</v>
      </c>
    </row>
    <row r="232" spans="1:13" s="3" customFormat="1" ht="21" x14ac:dyDescent="0.25">
      <c r="A232" s="2" t="s">
        <v>138</v>
      </c>
      <c r="C232" s="3">
        <v>21948630135</v>
      </c>
      <c r="E232" s="3">
        <v>151531713</v>
      </c>
      <c r="G232" s="3">
        <f t="shared" si="6"/>
        <v>21797098422</v>
      </c>
      <c r="I232" s="3">
        <v>24219178080</v>
      </c>
      <c r="K232" s="3">
        <v>206762898</v>
      </c>
      <c r="M232" s="3">
        <f t="shared" si="7"/>
        <v>24012415182</v>
      </c>
    </row>
    <row r="233" spans="1:13" s="3" customFormat="1" ht="21" x14ac:dyDescent="0.25">
      <c r="A233" s="2" t="s">
        <v>140</v>
      </c>
      <c r="C233" s="3">
        <v>7881643836</v>
      </c>
      <c r="E233" s="3">
        <v>0</v>
      </c>
      <c r="G233" s="3">
        <f t="shared" si="6"/>
        <v>7881643836</v>
      </c>
      <c r="I233" s="3">
        <v>8696986299</v>
      </c>
      <c r="K233" s="3">
        <v>13023618</v>
      </c>
      <c r="M233" s="3">
        <f t="shared" si="7"/>
        <v>8683962681</v>
      </c>
    </row>
    <row r="234" spans="1:13" s="3" customFormat="1" ht="21" x14ac:dyDescent="0.25">
      <c r="A234" s="2" t="s">
        <v>141</v>
      </c>
      <c r="C234" s="3">
        <v>252975342459</v>
      </c>
      <c r="E234" s="3">
        <v>0</v>
      </c>
      <c r="G234" s="3">
        <f t="shared" si="6"/>
        <v>252975342459</v>
      </c>
      <c r="I234" s="3">
        <v>270421917801</v>
      </c>
      <c r="K234" s="3">
        <v>0</v>
      </c>
      <c r="M234" s="3">
        <f t="shared" si="7"/>
        <v>270421917801</v>
      </c>
    </row>
    <row r="235" spans="1:13" s="3" customFormat="1" ht="21" x14ac:dyDescent="0.25">
      <c r="A235" s="2" t="s">
        <v>152</v>
      </c>
      <c r="C235" s="3">
        <v>47868493140</v>
      </c>
      <c r="E235" s="3">
        <v>167280963</v>
      </c>
      <c r="G235" s="3">
        <f t="shared" si="6"/>
        <v>47701212177</v>
      </c>
      <c r="I235" s="3">
        <v>47868493140</v>
      </c>
      <c r="K235" s="3">
        <v>167280963</v>
      </c>
      <c r="M235" s="3">
        <f t="shared" si="7"/>
        <v>47701212177</v>
      </c>
    </row>
    <row r="236" spans="1:13" s="3" customFormat="1" ht="21" x14ac:dyDescent="0.25">
      <c r="A236" s="2" t="s">
        <v>132</v>
      </c>
      <c r="C236" s="3">
        <v>91178082190</v>
      </c>
      <c r="E236" s="3">
        <v>318630406</v>
      </c>
      <c r="G236" s="3">
        <f t="shared" si="6"/>
        <v>90859451784</v>
      </c>
      <c r="I236" s="3">
        <v>91178082190</v>
      </c>
      <c r="K236" s="3">
        <v>318630406</v>
      </c>
      <c r="M236" s="3">
        <f t="shared" si="7"/>
        <v>90859451784</v>
      </c>
    </row>
    <row r="237" spans="1:13" s="3" customFormat="1" ht="21" x14ac:dyDescent="0.25">
      <c r="A237" s="2" t="s">
        <v>153</v>
      </c>
      <c r="C237" s="3">
        <v>11379726017</v>
      </c>
      <c r="E237" s="3">
        <v>186452340</v>
      </c>
      <c r="G237" s="3">
        <f t="shared" si="6"/>
        <v>11193273677</v>
      </c>
      <c r="I237" s="3">
        <v>11379726017</v>
      </c>
      <c r="K237" s="3">
        <v>186452340</v>
      </c>
      <c r="M237" s="3">
        <f t="shared" si="7"/>
        <v>11193273677</v>
      </c>
    </row>
    <row r="238" spans="1:13" s="3" customFormat="1" ht="21" x14ac:dyDescent="0.25">
      <c r="A238" s="2" t="s">
        <v>154</v>
      </c>
      <c r="C238" s="3">
        <v>25243150681</v>
      </c>
      <c r="E238" s="3">
        <v>506591184</v>
      </c>
      <c r="G238" s="3">
        <f t="shared" si="6"/>
        <v>24736559497</v>
      </c>
      <c r="I238" s="3">
        <v>25243150681</v>
      </c>
      <c r="K238" s="3">
        <v>506591184</v>
      </c>
      <c r="M238" s="3">
        <f t="shared" si="7"/>
        <v>24736559497</v>
      </c>
    </row>
    <row r="239" spans="1:13" s="3" customFormat="1" ht="21" x14ac:dyDescent="0.25">
      <c r="A239" s="2" t="s">
        <v>132</v>
      </c>
      <c r="C239" s="3">
        <v>3606164380</v>
      </c>
      <c r="E239" s="3">
        <v>78526193</v>
      </c>
      <c r="G239" s="3">
        <f t="shared" si="6"/>
        <v>3527638187</v>
      </c>
      <c r="I239" s="3">
        <v>3606164380</v>
      </c>
      <c r="K239" s="3">
        <v>78526193</v>
      </c>
      <c r="M239" s="3">
        <f t="shared" si="7"/>
        <v>3527638187</v>
      </c>
    </row>
    <row r="240" spans="1:13" s="3" customFormat="1" ht="21" x14ac:dyDescent="0.25">
      <c r="A240" s="2" t="s">
        <v>132</v>
      </c>
      <c r="C240" s="3">
        <v>7871232876</v>
      </c>
      <c r="E240" s="3">
        <v>178101266</v>
      </c>
      <c r="G240" s="3">
        <f t="shared" si="6"/>
        <v>7693131610</v>
      </c>
      <c r="I240" s="3">
        <v>7871232876</v>
      </c>
      <c r="K240" s="3">
        <v>178101266</v>
      </c>
      <c r="M240" s="3">
        <f t="shared" si="7"/>
        <v>7693131610</v>
      </c>
    </row>
    <row r="241" spans="1:13" s="3" customFormat="1" ht="21.75" thickBot="1" x14ac:dyDescent="0.3">
      <c r="A241" s="2" t="s">
        <v>132</v>
      </c>
      <c r="C241" s="3">
        <v>1389041094</v>
      </c>
      <c r="E241" s="3">
        <v>32610088</v>
      </c>
      <c r="G241" s="3">
        <f t="shared" ref="G241" si="8">+C241-E241</f>
        <v>1356431006</v>
      </c>
      <c r="I241" s="3">
        <v>1389041094</v>
      </c>
      <c r="K241" s="3">
        <v>32610088</v>
      </c>
      <c r="M241" s="3">
        <f t="shared" si="7"/>
        <v>1356431006</v>
      </c>
    </row>
    <row r="242" spans="1:13" s="3" customFormat="1" ht="21.75" thickBot="1" x14ac:dyDescent="0.3">
      <c r="A242" s="2" t="s">
        <v>24</v>
      </c>
      <c r="C242" s="6">
        <f>SUM(C8:C241)</f>
        <v>3385196592488</v>
      </c>
      <c r="E242" s="6">
        <f>SUM(E8:E241)</f>
        <v>2394386054</v>
      </c>
      <c r="G242" s="6">
        <f>SUM(G8:G241)</f>
        <v>3382802206434</v>
      </c>
      <c r="I242" s="6">
        <f>SUM(I8:I241)</f>
        <v>34623592583892</v>
      </c>
      <c r="K242" s="6">
        <f>SUM(K8:K241)</f>
        <v>15808507048</v>
      </c>
      <c r="M242" s="6">
        <f>SUM(M8:M241)</f>
        <v>34607784076844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43"/>
  <sheetViews>
    <sheetView rightToLeft="1" topLeftCell="A226" workbookViewId="0">
      <selection activeCell="A43" sqref="A1:XFD1048576"/>
    </sheetView>
  </sheetViews>
  <sheetFormatPr defaultRowHeight="18.75" x14ac:dyDescent="0.25"/>
  <cols>
    <col min="1" max="1" width="19.7109375" style="3" customWidth="1"/>
    <col min="2" max="2" width="1" style="3" customWidth="1"/>
    <col min="3" max="3" width="34" style="3" customWidth="1"/>
    <col min="4" max="4" width="1" style="3" customWidth="1"/>
    <col min="5" max="5" width="30" style="3" customWidth="1"/>
    <col min="6" max="6" width="1" style="3" customWidth="1"/>
    <col min="7" max="7" width="34" style="3" customWidth="1"/>
    <col min="8" max="8" width="1" style="3" customWidth="1"/>
    <col min="9" max="9" width="30" style="3" customWidth="1"/>
    <col min="10" max="10" width="1" style="3" customWidth="1"/>
    <col min="11" max="11" width="9.140625" style="3" customWidth="1"/>
    <col min="12" max="16384" width="9.140625" style="3"/>
  </cols>
  <sheetData>
    <row r="2" spans="1:9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</row>
    <row r="3" spans="1:9" s="3" customFormat="1" ht="26.25" x14ac:dyDescent="0.25">
      <c r="A3" s="4" t="s">
        <v>155</v>
      </c>
      <c r="B3" s="4" t="s">
        <v>155</v>
      </c>
      <c r="C3" s="4" t="s">
        <v>155</v>
      </c>
      <c r="D3" s="4" t="s">
        <v>155</v>
      </c>
      <c r="E3" s="4" t="s">
        <v>155</v>
      </c>
      <c r="F3" s="4" t="s">
        <v>155</v>
      </c>
      <c r="G3" s="4" t="s">
        <v>155</v>
      </c>
      <c r="H3" s="4" t="s">
        <v>155</v>
      </c>
      <c r="I3" s="4" t="s">
        <v>155</v>
      </c>
    </row>
    <row r="4" spans="1:9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</row>
    <row r="6" spans="1:9" s="3" customFormat="1" ht="27" thickBot="1" x14ac:dyDescent="0.3">
      <c r="A6" s="5" t="s">
        <v>226</v>
      </c>
      <c r="B6" s="5" t="s">
        <v>226</v>
      </c>
      <c r="C6" s="5" t="s">
        <v>157</v>
      </c>
      <c r="D6" s="5" t="s">
        <v>157</v>
      </c>
      <c r="E6" s="5" t="s">
        <v>157</v>
      </c>
      <c r="G6" s="5" t="s">
        <v>158</v>
      </c>
      <c r="H6" s="5" t="s">
        <v>158</v>
      </c>
      <c r="I6" s="5" t="s">
        <v>158</v>
      </c>
    </row>
    <row r="7" spans="1:9" s="3" customFormat="1" ht="27" thickBot="1" x14ac:dyDescent="0.3">
      <c r="A7" s="5" t="s">
        <v>227</v>
      </c>
      <c r="C7" s="5" t="s">
        <v>228</v>
      </c>
      <c r="E7" s="5" t="s">
        <v>229</v>
      </c>
      <c r="G7" s="5" t="s">
        <v>228</v>
      </c>
      <c r="I7" s="5" t="s">
        <v>229</v>
      </c>
    </row>
    <row r="8" spans="1:9" s="3" customFormat="1" ht="21" x14ac:dyDescent="0.25">
      <c r="A8" s="2" t="s">
        <v>132</v>
      </c>
      <c r="C8" s="3">
        <v>2880</v>
      </c>
      <c r="E8" s="24">
        <f>+C8/$C$242</f>
        <v>8.5136517722564932E-10</v>
      </c>
      <c r="G8" s="3">
        <v>105367</v>
      </c>
      <c r="I8" s="24">
        <f>+G8/$G$242</f>
        <v>3.0446040626594422E-9</v>
      </c>
    </row>
    <row r="9" spans="1:9" s="3" customFormat="1" ht="21" x14ac:dyDescent="0.25">
      <c r="A9" s="2" t="s">
        <v>133</v>
      </c>
      <c r="C9" s="3">
        <v>0</v>
      </c>
      <c r="E9" s="24">
        <f t="shared" ref="E9:E72" si="0">+C9/$C$242</f>
        <v>0</v>
      </c>
      <c r="G9" s="3">
        <v>24796435260</v>
      </c>
      <c r="I9" s="24">
        <f t="shared" ref="I9:I72" si="1">+G9/$G$242</f>
        <v>7.1649878550274606E-4</v>
      </c>
    </row>
    <row r="10" spans="1:9" s="3" customFormat="1" ht="21" x14ac:dyDescent="0.25">
      <c r="A10" s="2" t="s">
        <v>135</v>
      </c>
      <c r="C10" s="3">
        <v>3509</v>
      </c>
      <c r="E10" s="24">
        <f t="shared" si="0"/>
        <v>1.0373056968350013E-9</v>
      </c>
      <c r="G10" s="3">
        <v>194535</v>
      </c>
      <c r="I10" s="24">
        <f t="shared" si="1"/>
        <v>5.6211342387033376E-9</v>
      </c>
    </row>
    <row r="11" spans="1:9" s="3" customFormat="1" ht="21" x14ac:dyDescent="0.25">
      <c r="A11" s="2" t="s">
        <v>136</v>
      </c>
      <c r="C11" s="3">
        <v>21127</v>
      </c>
      <c r="E11" s="24">
        <f t="shared" si="0"/>
        <v>6.2454139233494073E-9</v>
      </c>
      <c r="G11" s="3">
        <v>162072</v>
      </c>
      <c r="I11" s="24">
        <f t="shared" si="1"/>
        <v>4.6831082752981596E-9</v>
      </c>
    </row>
    <row r="12" spans="1:9" s="3" customFormat="1" ht="21" x14ac:dyDescent="0.25">
      <c r="A12" s="2" t="s">
        <v>174</v>
      </c>
      <c r="C12" s="3">
        <v>0</v>
      </c>
      <c r="E12" s="24">
        <f t="shared" si="0"/>
        <v>0</v>
      </c>
      <c r="G12" s="3">
        <v>6066381</v>
      </c>
      <c r="I12" s="24">
        <f t="shared" si="1"/>
        <v>1.7528949517628907E-7</v>
      </c>
    </row>
    <row r="13" spans="1:9" s="3" customFormat="1" ht="21" x14ac:dyDescent="0.25">
      <c r="A13" s="2" t="s">
        <v>175</v>
      </c>
      <c r="C13" s="3">
        <v>0</v>
      </c>
      <c r="E13" s="24">
        <f t="shared" si="0"/>
        <v>0</v>
      </c>
      <c r="G13" s="3">
        <v>13204</v>
      </c>
      <c r="I13" s="24">
        <f t="shared" si="1"/>
        <v>3.815326624403777E-10</v>
      </c>
    </row>
    <row r="14" spans="1:9" s="3" customFormat="1" ht="21" x14ac:dyDescent="0.25">
      <c r="A14" s="2" t="s">
        <v>137</v>
      </c>
      <c r="C14" s="3">
        <v>30012</v>
      </c>
      <c r="E14" s="24">
        <f t="shared" si="0"/>
        <v>8.8719346176722876E-9</v>
      </c>
      <c r="G14" s="3">
        <v>264481</v>
      </c>
      <c r="I14" s="24">
        <f t="shared" si="1"/>
        <v>7.6422402374199886E-9</v>
      </c>
    </row>
    <row r="15" spans="1:9" s="3" customFormat="1" ht="21" x14ac:dyDescent="0.25">
      <c r="A15" s="2" t="s">
        <v>132</v>
      </c>
      <c r="C15" s="3">
        <v>0</v>
      </c>
      <c r="E15" s="24">
        <f t="shared" si="0"/>
        <v>0</v>
      </c>
      <c r="G15" s="3">
        <v>19178088</v>
      </c>
      <c r="I15" s="24">
        <f t="shared" si="1"/>
        <v>5.5415532983609953E-7</v>
      </c>
    </row>
    <row r="16" spans="1:9" s="3" customFormat="1" ht="21" x14ac:dyDescent="0.25">
      <c r="A16" s="2" t="s">
        <v>174</v>
      </c>
      <c r="C16" s="3">
        <v>0</v>
      </c>
      <c r="E16" s="24">
        <f t="shared" si="0"/>
        <v>0</v>
      </c>
      <c r="G16" s="3">
        <v>35829561</v>
      </c>
      <c r="I16" s="24">
        <f t="shared" si="1"/>
        <v>1.0353035294153228E-6</v>
      </c>
    </row>
    <row r="17" spans="1:9" s="3" customFormat="1" ht="21" x14ac:dyDescent="0.25">
      <c r="A17" s="2" t="s">
        <v>174</v>
      </c>
      <c r="C17" s="3">
        <v>0</v>
      </c>
      <c r="E17" s="24">
        <f t="shared" si="0"/>
        <v>0</v>
      </c>
      <c r="G17" s="3">
        <v>130679951</v>
      </c>
      <c r="I17" s="24">
        <f t="shared" si="1"/>
        <v>3.7760276910487803E-6</v>
      </c>
    </row>
    <row r="18" spans="1:9" s="3" customFormat="1" ht="21" x14ac:dyDescent="0.25">
      <c r="A18" s="2" t="s">
        <v>174</v>
      </c>
      <c r="C18" s="3">
        <v>0</v>
      </c>
      <c r="E18" s="24">
        <f t="shared" si="0"/>
        <v>0</v>
      </c>
      <c r="G18" s="3">
        <v>224456086</v>
      </c>
      <c r="I18" s="24">
        <f t="shared" si="1"/>
        <v>6.4857110036751274E-6</v>
      </c>
    </row>
    <row r="19" spans="1:9" s="3" customFormat="1" ht="21" x14ac:dyDescent="0.25">
      <c r="A19" s="2" t="s">
        <v>174</v>
      </c>
      <c r="C19" s="3">
        <v>0</v>
      </c>
      <c r="E19" s="24">
        <f t="shared" si="0"/>
        <v>0</v>
      </c>
      <c r="G19" s="3">
        <v>408216868</v>
      </c>
      <c r="I19" s="24">
        <f t="shared" si="1"/>
        <v>1.1795521698054546E-5</v>
      </c>
    </row>
    <row r="20" spans="1:9" s="3" customFormat="1" ht="21" x14ac:dyDescent="0.25">
      <c r="A20" s="2" t="s">
        <v>174</v>
      </c>
      <c r="C20" s="3">
        <v>0</v>
      </c>
      <c r="E20" s="24">
        <f t="shared" si="0"/>
        <v>0</v>
      </c>
      <c r="G20" s="3">
        <v>995265585</v>
      </c>
      <c r="I20" s="24">
        <f t="shared" si="1"/>
        <v>2.8758431420806575E-5</v>
      </c>
    </row>
    <row r="21" spans="1:9" s="3" customFormat="1" ht="21" x14ac:dyDescent="0.25">
      <c r="A21" s="2" t="s">
        <v>174</v>
      </c>
      <c r="C21" s="3">
        <v>0</v>
      </c>
      <c r="E21" s="24">
        <f t="shared" si="0"/>
        <v>0</v>
      </c>
      <c r="G21" s="3">
        <v>195261629</v>
      </c>
      <c r="I21" s="24">
        <f t="shared" si="1"/>
        <v>5.6421303532880387E-6</v>
      </c>
    </row>
    <row r="22" spans="1:9" s="3" customFormat="1" ht="21" x14ac:dyDescent="0.25">
      <c r="A22" s="2" t="s">
        <v>174</v>
      </c>
      <c r="C22" s="3">
        <v>0</v>
      </c>
      <c r="E22" s="24">
        <f t="shared" si="0"/>
        <v>0</v>
      </c>
      <c r="G22" s="3">
        <v>578201911</v>
      </c>
      <c r="I22" s="24">
        <f t="shared" si="1"/>
        <v>1.6707279198117562E-5</v>
      </c>
    </row>
    <row r="23" spans="1:9" s="3" customFormat="1" ht="21" x14ac:dyDescent="0.25">
      <c r="A23" s="2" t="s">
        <v>132</v>
      </c>
      <c r="C23" s="3">
        <v>0</v>
      </c>
      <c r="E23" s="24">
        <f t="shared" si="0"/>
        <v>0</v>
      </c>
      <c r="G23" s="3">
        <v>71232883</v>
      </c>
      <c r="I23" s="24">
        <f t="shared" si="1"/>
        <v>2.0582907834212299E-6</v>
      </c>
    </row>
    <row r="24" spans="1:9" s="3" customFormat="1" ht="21" x14ac:dyDescent="0.25">
      <c r="A24" s="2" t="s">
        <v>138</v>
      </c>
      <c r="C24" s="3">
        <v>4807</v>
      </c>
      <c r="E24" s="24">
        <f t="shared" si="0"/>
        <v>1.4210112524040613E-9</v>
      </c>
      <c r="G24" s="3">
        <v>150467</v>
      </c>
      <c r="I24" s="24">
        <f t="shared" si="1"/>
        <v>4.3477790911402837E-9</v>
      </c>
    </row>
    <row r="25" spans="1:9" s="3" customFormat="1" ht="21" x14ac:dyDescent="0.25">
      <c r="A25" s="2" t="s">
        <v>138</v>
      </c>
      <c r="C25" s="3">
        <v>0</v>
      </c>
      <c r="E25" s="24">
        <f t="shared" si="0"/>
        <v>0</v>
      </c>
      <c r="G25" s="3">
        <v>21</v>
      </c>
      <c r="I25" s="24">
        <f t="shared" si="1"/>
        <v>6.0679990239684422E-13</v>
      </c>
    </row>
    <row r="26" spans="1:9" s="3" customFormat="1" ht="21" x14ac:dyDescent="0.25">
      <c r="A26" s="2" t="s">
        <v>176</v>
      </c>
      <c r="C26" s="3">
        <v>0</v>
      </c>
      <c r="E26" s="24">
        <f t="shared" si="0"/>
        <v>0</v>
      </c>
      <c r="G26" s="3">
        <v>55912173281</v>
      </c>
      <c r="I26" s="24">
        <f t="shared" si="1"/>
        <v>1.6155952995098211E-3</v>
      </c>
    </row>
    <row r="27" spans="1:9" s="3" customFormat="1" ht="21" x14ac:dyDescent="0.25">
      <c r="A27" s="2" t="s">
        <v>139</v>
      </c>
      <c r="C27" s="3">
        <v>40118</v>
      </c>
      <c r="E27" s="24">
        <f t="shared" si="0"/>
        <v>1.1859398673589791E-8</v>
      </c>
      <c r="G27" s="3">
        <v>229010</v>
      </c>
      <c r="I27" s="24">
        <f t="shared" si="1"/>
        <v>6.6172974118048239E-9</v>
      </c>
    </row>
    <row r="28" spans="1:9" s="3" customFormat="1" ht="21" x14ac:dyDescent="0.25">
      <c r="A28" s="2" t="s">
        <v>132</v>
      </c>
      <c r="C28" s="3">
        <v>0</v>
      </c>
      <c r="E28" s="24">
        <f t="shared" si="0"/>
        <v>0</v>
      </c>
      <c r="G28" s="3">
        <v>50109589056</v>
      </c>
      <c r="I28" s="24">
        <f t="shared" si="1"/>
        <v>1.4479282737298465E-3</v>
      </c>
    </row>
    <row r="29" spans="1:9" s="3" customFormat="1" ht="21" x14ac:dyDescent="0.25">
      <c r="A29" s="2" t="s">
        <v>132</v>
      </c>
      <c r="C29" s="3">
        <v>0</v>
      </c>
      <c r="E29" s="24">
        <f t="shared" si="0"/>
        <v>0</v>
      </c>
      <c r="G29" s="3">
        <v>95208219178</v>
      </c>
      <c r="I29" s="24">
        <f t="shared" si="1"/>
        <v>2.7510637192660835E-3</v>
      </c>
    </row>
    <row r="30" spans="1:9" s="3" customFormat="1" ht="21" x14ac:dyDescent="0.25">
      <c r="A30" s="2" t="s">
        <v>132</v>
      </c>
      <c r="C30" s="3">
        <v>0</v>
      </c>
      <c r="E30" s="24">
        <f t="shared" si="0"/>
        <v>0</v>
      </c>
      <c r="G30" s="3">
        <v>11775753433</v>
      </c>
      <c r="I30" s="24">
        <f t="shared" si="1"/>
        <v>3.4026314446636687E-4</v>
      </c>
    </row>
    <row r="31" spans="1:9" s="3" customFormat="1" ht="21" x14ac:dyDescent="0.25">
      <c r="A31" s="2" t="s">
        <v>175</v>
      </c>
      <c r="C31" s="3">
        <v>0</v>
      </c>
      <c r="E31" s="24">
        <f t="shared" si="0"/>
        <v>0</v>
      </c>
      <c r="G31" s="3">
        <v>71044</v>
      </c>
      <c r="I31" s="24">
        <f t="shared" si="1"/>
        <v>2.0528329650419717E-9</v>
      </c>
    </row>
    <row r="32" spans="1:9" s="3" customFormat="1" ht="21" x14ac:dyDescent="0.25">
      <c r="A32" s="2" t="s">
        <v>132</v>
      </c>
      <c r="C32" s="3">
        <v>0</v>
      </c>
      <c r="E32" s="24">
        <f t="shared" si="0"/>
        <v>0</v>
      </c>
      <c r="G32" s="3">
        <v>116356164400</v>
      </c>
      <c r="I32" s="24">
        <f t="shared" si="1"/>
        <v>3.3621385333900554E-3</v>
      </c>
    </row>
    <row r="33" spans="1:9" s="3" customFormat="1" ht="21" x14ac:dyDescent="0.25">
      <c r="A33" s="2" t="s">
        <v>132</v>
      </c>
      <c r="C33" s="3">
        <v>0</v>
      </c>
      <c r="E33" s="24">
        <f t="shared" si="0"/>
        <v>0</v>
      </c>
      <c r="G33" s="3">
        <v>60131506856</v>
      </c>
      <c r="I33" s="24">
        <f t="shared" si="1"/>
        <v>1.7375139281521892E-3</v>
      </c>
    </row>
    <row r="34" spans="1:9" s="3" customFormat="1" ht="21" x14ac:dyDescent="0.25">
      <c r="A34" s="2" t="s">
        <v>177</v>
      </c>
      <c r="C34" s="3">
        <v>0</v>
      </c>
      <c r="E34" s="24">
        <f t="shared" si="0"/>
        <v>0</v>
      </c>
      <c r="G34" s="3">
        <v>26371452862</v>
      </c>
      <c r="I34" s="24">
        <f t="shared" si="1"/>
        <v>7.6200928679640858E-4</v>
      </c>
    </row>
    <row r="35" spans="1:9" s="3" customFormat="1" ht="21" x14ac:dyDescent="0.25">
      <c r="A35" s="2" t="s">
        <v>178</v>
      </c>
      <c r="C35" s="3">
        <v>0</v>
      </c>
      <c r="E35" s="24">
        <f t="shared" si="0"/>
        <v>0</v>
      </c>
      <c r="G35" s="3">
        <v>62544376141</v>
      </c>
      <c r="I35" s="24">
        <f t="shared" si="1"/>
        <v>1.8072343494204912E-3</v>
      </c>
    </row>
    <row r="36" spans="1:9" s="3" customFormat="1" ht="21" x14ac:dyDescent="0.25">
      <c r="A36" s="2" t="s">
        <v>132</v>
      </c>
      <c r="C36" s="3">
        <v>0</v>
      </c>
      <c r="E36" s="24">
        <f t="shared" si="0"/>
        <v>0</v>
      </c>
      <c r="G36" s="3">
        <v>100219178108</v>
      </c>
      <c r="I36" s="24">
        <f t="shared" si="1"/>
        <v>2.8958565473441119E-3</v>
      </c>
    </row>
    <row r="37" spans="1:9" s="3" customFormat="1" ht="21" x14ac:dyDescent="0.25">
      <c r="A37" s="2" t="s">
        <v>134</v>
      </c>
      <c r="C37" s="3">
        <v>0</v>
      </c>
      <c r="E37" s="24">
        <f t="shared" si="0"/>
        <v>0</v>
      </c>
      <c r="G37" s="3">
        <v>44213060851</v>
      </c>
      <c r="I37" s="24">
        <f t="shared" si="1"/>
        <v>1.2775467147167873E-3</v>
      </c>
    </row>
    <row r="38" spans="1:9" s="3" customFormat="1" ht="21" x14ac:dyDescent="0.25">
      <c r="A38" s="2" t="s">
        <v>179</v>
      </c>
      <c r="C38" s="3">
        <v>0</v>
      </c>
      <c r="E38" s="24">
        <f t="shared" si="0"/>
        <v>0</v>
      </c>
      <c r="G38" s="3">
        <v>3386301380</v>
      </c>
      <c r="I38" s="24">
        <f t="shared" si="1"/>
        <v>9.7847968898585671E-5</v>
      </c>
    </row>
    <row r="39" spans="1:9" s="3" customFormat="1" ht="21" x14ac:dyDescent="0.25">
      <c r="A39" s="2" t="s">
        <v>141</v>
      </c>
      <c r="C39" s="3">
        <v>0</v>
      </c>
      <c r="E39" s="24">
        <f t="shared" si="0"/>
        <v>0</v>
      </c>
      <c r="G39" s="3">
        <v>2539726040</v>
      </c>
      <c r="I39" s="24">
        <f t="shared" si="1"/>
        <v>7.3385976818415424E-5</v>
      </c>
    </row>
    <row r="40" spans="1:9" s="3" customFormat="1" ht="21" x14ac:dyDescent="0.25">
      <c r="A40" s="2" t="s">
        <v>132</v>
      </c>
      <c r="C40" s="3">
        <v>0</v>
      </c>
      <c r="E40" s="24">
        <f t="shared" si="0"/>
        <v>0</v>
      </c>
      <c r="G40" s="3">
        <v>10021917796</v>
      </c>
      <c r="I40" s="24">
        <f t="shared" si="1"/>
        <v>2.8958565430676174E-4</v>
      </c>
    </row>
    <row r="41" spans="1:9" s="3" customFormat="1" ht="21" x14ac:dyDescent="0.25">
      <c r="A41" s="2" t="s">
        <v>138</v>
      </c>
      <c r="C41" s="3">
        <v>0</v>
      </c>
      <c r="E41" s="24">
        <f t="shared" si="0"/>
        <v>0</v>
      </c>
      <c r="G41" s="3">
        <v>93190410968</v>
      </c>
      <c r="I41" s="24">
        <f t="shared" si="1"/>
        <v>2.6927586799859143E-3</v>
      </c>
    </row>
    <row r="42" spans="1:9" s="3" customFormat="1" ht="21" x14ac:dyDescent="0.25">
      <c r="A42" s="2" t="s">
        <v>179</v>
      </c>
      <c r="C42" s="3">
        <v>0</v>
      </c>
      <c r="E42" s="24">
        <f t="shared" si="0"/>
        <v>0</v>
      </c>
      <c r="G42" s="3">
        <v>2709041108</v>
      </c>
      <c r="I42" s="24">
        <f t="shared" si="1"/>
        <v>7.8278375234449468E-5</v>
      </c>
    </row>
    <row r="43" spans="1:9" s="3" customFormat="1" ht="21" x14ac:dyDescent="0.25">
      <c r="A43" s="2" t="s">
        <v>180</v>
      </c>
      <c r="C43" s="3">
        <v>0</v>
      </c>
      <c r="E43" s="24">
        <f t="shared" si="0"/>
        <v>0</v>
      </c>
      <c r="G43" s="3">
        <v>35630136991</v>
      </c>
      <c r="I43" s="24">
        <f t="shared" si="1"/>
        <v>1.0295411261202377E-3</v>
      </c>
    </row>
    <row r="44" spans="1:9" s="3" customFormat="1" ht="21" x14ac:dyDescent="0.25">
      <c r="A44" s="2" t="s">
        <v>132</v>
      </c>
      <c r="C44" s="3">
        <v>0</v>
      </c>
      <c r="E44" s="24">
        <f t="shared" si="0"/>
        <v>0</v>
      </c>
      <c r="G44" s="3">
        <v>30065753427</v>
      </c>
      <c r="I44" s="24">
        <f t="shared" si="1"/>
        <v>8.6875696404719932E-4</v>
      </c>
    </row>
    <row r="45" spans="1:9" s="3" customFormat="1" ht="21" x14ac:dyDescent="0.25">
      <c r="A45" s="2" t="s">
        <v>181</v>
      </c>
      <c r="C45" s="3">
        <v>0</v>
      </c>
      <c r="E45" s="24">
        <f t="shared" si="0"/>
        <v>0</v>
      </c>
      <c r="G45" s="3">
        <v>4313609046</v>
      </c>
      <c r="I45" s="24">
        <f t="shared" si="1"/>
        <v>1.2464274038528306E-4</v>
      </c>
    </row>
    <row r="46" spans="1:9" s="3" customFormat="1" ht="21" x14ac:dyDescent="0.25">
      <c r="A46" s="2" t="s">
        <v>149</v>
      </c>
      <c r="C46" s="3">
        <v>0</v>
      </c>
      <c r="E46" s="24">
        <f t="shared" si="0"/>
        <v>0</v>
      </c>
      <c r="G46" s="3">
        <v>163131852088</v>
      </c>
      <c r="I46" s="24">
        <f t="shared" si="1"/>
        <v>4.7137329488007064E-3</v>
      </c>
    </row>
    <row r="47" spans="1:9" s="3" customFormat="1" ht="21" x14ac:dyDescent="0.25">
      <c r="A47" s="2" t="s">
        <v>182</v>
      </c>
      <c r="C47" s="3">
        <v>0</v>
      </c>
      <c r="E47" s="24">
        <f t="shared" si="0"/>
        <v>0</v>
      </c>
      <c r="G47" s="3">
        <v>345148497941</v>
      </c>
      <c r="I47" s="24">
        <f t="shared" si="1"/>
        <v>9.9731464220483897E-3</v>
      </c>
    </row>
    <row r="48" spans="1:9" s="3" customFormat="1" ht="21" x14ac:dyDescent="0.25">
      <c r="A48" s="2" t="s">
        <v>182</v>
      </c>
      <c r="C48" s="3">
        <v>0</v>
      </c>
      <c r="E48" s="24">
        <f t="shared" si="0"/>
        <v>0</v>
      </c>
      <c r="G48" s="3">
        <v>623529878047</v>
      </c>
      <c r="I48" s="24">
        <f t="shared" si="1"/>
        <v>1.80170413876398E-2</v>
      </c>
    </row>
    <row r="49" spans="1:9" s="3" customFormat="1" ht="21" x14ac:dyDescent="0.25">
      <c r="A49" s="2" t="s">
        <v>183</v>
      </c>
      <c r="C49" s="3">
        <v>0</v>
      </c>
      <c r="E49" s="24">
        <f t="shared" si="0"/>
        <v>0</v>
      </c>
      <c r="G49" s="3">
        <v>77837671237</v>
      </c>
      <c r="I49" s="24">
        <f t="shared" si="1"/>
        <v>2.2491376814004404E-3</v>
      </c>
    </row>
    <row r="50" spans="1:9" s="3" customFormat="1" ht="21" x14ac:dyDescent="0.25">
      <c r="A50" s="2" t="s">
        <v>132</v>
      </c>
      <c r="C50" s="3">
        <v>0</v>
      </c>
      <c r="E50" s="24">
        <f t="shared" si="0"/>
        <v>0</v>
      </c>
      <c r="G50" s="3">
        <v>19041643838</v>
      </c>
      <c r="I50" s="24">
        <f t="shared" si="1"/>
        <v>5.5021274392256527E-4</v>
      </c>
    </row>
    <row r="51" spans="1:9" s="3" customFormat="1" ht="21" x14ac:dyDescent="0.25">
      <c r="A51" s="2" t="s">
        <v>183</v>
      </c>
      <c r="C51" s="3">
        <v>0</v>
      </c>
      <c r="E51" s="24">
        <f t="shared" si="0"/>
        <v>0</v>
      </c>
      <c r="G51" s="3">
        <v>216920547960</v>
      </c>
      <c r="I51" s="24">
        <f t="shared" si="1"/>
        <v>6.2679698728570462E-3</v>
      </c>
    </row>
    <row r="52" spans="1:9" s="3" customFormat="1" ht="21" x14ac:dyDescent="0.25">
      <c r="A52" s="2" t="s">
        <v>132</v>
      </c>
      <c r="C52" s="3">
        <v>0</v>
      </c>
      <c r="E52" s="24">
        <f t="shared" si="0"/>
        <v>0</v>
      </c>
      <c r="G52" s="3">
        <v>35076712346</v>
      </c>
      <c r="I52" s="24">
        <f t="shared" si="1"/>
        <v>1.0135497918073802E-3</v>
      </c>
    </row>
    <row r="53" spans="1:9" s="3" customFormat="1" ht="21" x14ac:dyDescent="0.25">
      <c r="A53" s="2" t="s">
        <v>140</v>
      </c>
      <c r="C53" s="3">
        <v>39606</v>
      </c>
      <c r="E53" s="24">
        <f t="shared" si="0"/>
        <v>1.1708044864305232E-8</v>
      </c>
      <c r="G53" s="3">
        <v>592348</v>
      </c>
      <c r="I53" s="24">
        <f t="shared" si="1"/>
        <v>1.7116033742141234E-8</v>
      </c>
    </row>
    <row r="54" spans="1:9" s="3" customFormat="1" ht="21" x14ac:dyDescent="0.25">
      <c r="A54" s="2" t="s">
        <v>132</v>
      </c>
      <c r="C54" s="3">
        <v>0</v>
      </c>
      <c r="E54" s="24">
        <f t="shared" si="0"/>
        <v>0</v>
      </c>
      <c r="G54" s="3">
        <v>10021917818</v>
      </c>
      <c r="I54" s="24">
        <f t="shared" si="1"/>
        <v>2.8958565494245685E-4</v>
      </c>
    </row>
    <row r="55" spans="1:9" s="3" customFormat="1" ht="21" x14ac:dyDescent="0.25">
      <c r="A55" s="2" t="s">
        <v>132</v>
      </c>
      <c r="C55" s="3">
        <v>0</v>
      </c>
      <c r="E55" s="24">
        <f t="shared" si="0"/>
        <v>0</v>
      </c>
      <c r="G55" s="3">
        <v>17538356179</v>
      </c>
      <c r="I55" s="24">
        <f t="shared" si="1"/>
        <v>5.0677489607706149E-4</v>
      </c>
    </row>
    <row r="56" spans="1:9" s="3" customFormat="1" ht="21" x14ac:dyDescent="0.25">
      <c r="A56" s="2" t="s">
        <v>183</v>
      </c>
      <c r="C56" s="3">
        <v>0</v>
      </c>
      <c r="E56" s="24">
        <f t="shared" si="0"/>
        <v>0</v>
      </c>
      <c r="G56" s="3">
        <v>81692876715</v>
      </c>
      <c r="I56" s="24">
        <f t="shared" si="1"/>
        <v>2.3605347436752109E-3</v>
      </c>
    </row>
    <row r="57" spans="1:9" s="3" customFormat="1" ht="21" x14ac:dyDescent="0.25">
      <c r="A57" s="2" t="s">
        <v>132</v>
      </c>
      <c r="C57" s="3">
        <v>0</v>
      </c>
      <c r="E57" s="24">
        <f t="shared" si="0"/>
        <v>0</v>
      </c>
      <c r="G57" s="3">
        <v>45098630143</v>
      </c>
      <c r="I57" s="24">
        <f t="shared" si="1"/>
        <v>1.303135446143037E-3</v>
      </c>
    </row>
    <row r="58" spans="1:9" s="3" customFormat="1" ht="21" x14ac:dyDescent="0.25">
      <c r="A58" s="2" t="s">
        <v>132</v>
      </c>
      <c r="C58" s="3">
        <v>0</v>
      </c>
      <c r="E58" s="24">
        <f t="shared" si="0"/>
        <v>0</v>
      </c>
      <c r="G58" s="3">
        <v>30065753425</v>
      </c>
      <c r="I58" s="24">
        <f t="shared" si="1"/>
        <v>8.6875696398940885E-4</v>
      </c>
    </row>
    <row r="59" spans="1:9" s="3" customFormat="1" ht="21" x14ac:dyDescent="0.25">
      <c r="A59" s="2" t="s">
        <v>132</v>
      </c>
      <c r="C59" s="3">
        <v>0</v>
      </c>
      <c r="E59" s="24">
        <f t="shared" si="0"/>
        <v>0</v>
      </c>
      <c r="G59" s="3">
        <v>72555324229</v>
      </c>
      <c r="I59" s="24">
        <f t="shared" si="1"/>
        <v>2.0965030314537424E-3</v>
      </c>
    </row>
    <row r="60" spans="1:9" s="3" customFormat="1" ht="21" x14ac:dyDescent="0.25">
      <c r="A60" s="2" t="s">
        <v>132</v>
      </c>
      <c r="C60" s="3">
        <v>0</v>
      </c>
      <c r="E60" s="24">
        <f t="shared" si="0"/>
        <v>0</v>
      </c>
      <c r="G60" s="3">
        <v>12498108161</v>
      </c>
      <c r="I60" s="24">
        <f t="shared" si="1"/>
        <v>3.6113575296380963E-4</v>
      </c>
    </row>
    <row r="61" spans="1:9" s="3" customFormat="1" ht="21" x14ac:dyDescent="0.25">
      <c r="A61" s="2" t="s">
        <v>132</v>
      </c>
      <c r="C61" s="3">
        <v>0</v>
      </c>
      <c r="E61" s="24">
        <f t="shared" si="0"/>
        <v>0</v>
      </c>
      <c r="G61" s="3">
        <v>114874427080</v>
      </c>
      <c r="I61" s="24">
        <f t="shared" si="1"/>
        <v>3.3193233876208286E-3</v>
      </c>
    </row>
    <row r="62" spans="1:9" s="3" customFormat="1" ht="21" x14ac:dyDescent="0.25">
      <c r="A62" s="2" t="s">
        <v>138</v>
      </c>
      <c r="C62" s="3">
        <v>0</v>
      </c>
      <c r="E62" s="24">
        <f t="shared" si="0"/>
        <v>0</v>
      </c>
      <c r="G62" s="3">
        <v>18526027399</v>
      </c>
      <c r="I62" s="24">
        <f t="shared" si="1"/>
        <v>5.3531388654830768E-4</v>
      </c>
    </row>
    <row r="63" spans="1:9" s="3" customFormat="1" ht="21" x14ac:dyDescent="0.25">
      <c r="A63" s="2" t="s">
        <v>137</v>
      </c>
      <c r="C63" s="3">
        <v>0</v>
      </c>
      <c r="E63" s="24">
        <f t="shared" si="0"/>
        <v>0</v>
      </c>
      <c r="G63" s="3">
        <v>45692114332</v>
      </c>
      <c r="I63" s="24">
        <f t="shared" si="1"/>
        <v>1.3202843103315737E-3</v>
      </c>
    </row>
    <row r="64" spans="1:9" s="3" customFormat="1" ht="21" x14ac:dyDescent="0.25">
      <c r="A64" s="2" t="s">
        <v>149</v>
      </c>
      <c r="C64" s="3">
        <v>0</v>
      </c>
      <c r="E64" s="24">
        <f t="shared" si="0"/>
        <v>0</v>
      </c>
      <c r="G64" s="3">
        <v>28651700722</v>
      </c>
      <c r="I64" s="24">
        <f t="shared" si="1"/>
        <v>8.2789758102919965E-4</v>
      </c>
    </row>
    <row r="65" spans="1:9" s="3" customFormat="1" ht="21" x14ac:dyDescent="0.25">
      <c r="A65" s="2" t="s">
        <v>179</v>
      </c>
      <c r="C65" s="3">
        <v>0</v>
      </c>
      <c r="E65" s="24">
        <f t="shared" si="0"/>
        <v>0</v>
      </c>
      <c r="G65" s="3">
        <v>213141632820</v>
      </c>
      <c r="I65" s="24">
        <f t="shared" si="1"/>
        <v>6.1587772377085723E-3</v>
      </c>
    </row>
    <row r="66" spans="1:9" s="3" customFormat="1" ht="21" x14ac:dyDescent="0.25">
      <c r="A66" s="2" t="s">
        <v>184</v>
      </c>
      <c r="C66" s="3">
        <v>0</v>
      </c>
      <c r="E66" s="24">
        <f t="shared" si="0"/>
        <v>0</v>
      </c>
      <c r="G66" s="3">
        <v>883962070241</v>
      </c>
      <c r="I66" s="24">
        <f t="shared" si="1"/>
        <v>2.5542290378321484E-2</v>
      </c>
    </row>
    <row r="67" spans="1:9" s="3" customFormat="1" ht="21" x14ac:dyDescent="0.25">
      <c r="A67" s="2" t="s">
        <v>179</v>
      </c>
      <c r="C67" s="3">
        <v>0</v>
      </c>
      <c r="E67" s="24">
        <f t="shared" si="0"/>
        <v>0</v>
      </c>
      <c r="G67" s="3">
        <v>180197260269</v>
      </c>
      <c r="I67" s="24">
        <f t="shared" si="1"/>
        <v>5.2068419020670446E-3</v>
      </c>
    </row>
    <row r="68" spans="1:9" s="3" customFormat="1" ht="21" x14ac:dyDescent="0.25">
      <c r="A68" s="2" t="s">
        <v>179</v>
      </c>
      <c r="C68" s="3">
        <v>0</v>
      </c>
      <c r="E68" s="24">
        <f t="shared" si="0"/>
        <v>0</v>
      </c>
      <c r="G68" s="3">
        <v>195127397259</v>
      </c>
      <c r="I68" s="24">
        <f t="shared" si="1"/>
        <v>5.6382516957957833E-3</v>
      </c>
    </row>
    <row r="69" spans="1:9" s="3" customFormat="1" ht="21" x14ac:dyDescent="0.25">
      <c r="A69" s="2" t="s">
        <v>138</v>
      </c>
      <c r="C69" s="3">
        <v>0</v>
      </c>
      <c r="E69" s="24">
        <f t="shared" si="0"/>
        <v>0</v>
      </c>
      <c r="G69" s="3">
        <v>69041095888</v>
      </c>
      <c r="I69" s="24">
        <f t="shared" si="1"/>
        <v>1.9949585831528366E-3</v>
      </c>
    </row>
    <row r="70" spans="1:9" s="3" customFormat="1" ht="21" x14ac:dyDescent="0.25">
      <c r="A70" s="2" t="s">
        <v>179</v>
      </c>
      <c r="C70" s="3">
        <v>0</v>
      </c>
      <c r="E70" s="24">
        <f t="shared" si="0"/>
        <v>0</v>
      </c>
      <c r="G70" s="3">
        <v>178212328762</v>
      </c>
      <c r="I70" s="24">
        <f t="shared" si="1"/>
        <v>5.1494868427950438E-3</v>
      </c>
    </row>
    <row r="71" spans="1:9" s="3" customFormat="1" ht="21" x14ac:dyDescent="0.25">
      <c r="A71" s="2" t="s">
        <v>141</v>
      </c>
      <c r="C71" s="3">
        <v>0</v>
      </c>
      <c r="E71" s="24">
        <f t="shared" si="0"/>
        <v>0</v>
      </c>
      <c r="G71" s="3">
        <v>214890410958</v>
      </c>
      <c r="I71" s="24">
        <f t="shared" si="1"/>
        <v>6.2093085902539119E-3</v>
      </c>
    </row>
    <row r="72" spans="1:9" s="3" customFormat="1" ht="21" x14ac:dyDescent="0.25">
      <c r="A72" s="2" t="s">
        <v>179</v>
      </c>
      <c r="C72" s="3">
        <v>0</v>
      </c>
      <c r="E72" s="24">
        <f t="shared" si="0"/>
        <v>0</v>
      </c>
      <c r="G72" s="3">
        <v>223693150679</v>
      </c>
      <c r="I72" s="24">
        <f t="shared" si="1"/>
        <v>6.4636658094695135E-3</v>
      </c>
    </row>
    <row r="73" spans="1:9" s="3" customFormat="1" ht="21" x14ac:dyDescent="0.25">
      <c r="A73" s="2" t="s">
        <v>181</v>
      </c>
      <c r="C73" s="3">
        <v>0</v>
      </c>
      <c r="E73" s="24">
        <f t="shared" ref="E73:E136" si="2">+C73/$C$242</f>
        <v>0</v>
      </c>
      <c r="G73" s="3">
        <v>275671232873</v>
      </c>
      <c r="I73" s="24">
        <f t="shared" ref="I73:I136" si="3">+G73/$G$242</f>
        <v>7.9655846286168629E-3</v>
      </c>
    </row>
    <row r="74" spans="1:9" s="3" customFormat="1" ht="21" x14ac:dyDescent="0.25">
      <c r="A74" s="2" t="s">
        <v>146</v>
      </c>
      <c r="C74" s="3">
        <v>0</v>
      </c>
      <c r="E74" s="24">
        <f t="shared" si="2"/>
        <v>0</v>
      </c>
      <c r="G74" s="3">
        <v>73528767122</v>
      </c>
      <c r="I74" s="24">
        <f t="shared" si="3"/>
        <v>2.1246308910947568E-3</v>
      </c>
    </row>
    <row r="75" spans="1:9" s="3" customFormat="1" ht="21" x14ac:dyDescent="0.25">
      <c r="A75" s="2" t="s">
        <v>137</v>
      </c>
      <c r="C75" s="3">
        <v>0</v>
      </c>
      <c r="E75" s="24">
        <f t="shared" si="2"/>
        <v>0</v>
      </c>
      <c r="G75" s="3">
        <v>138945205475</v>
      </c>
      <c r="I75" s="24">
        <f t="shared" si="3"/>
        <v>4.0148541486066417E-3</v>
      </c>
    </row>
    <row r="76" spans="1:9" s="3" customFormat="1" ht="21" x14ac:dyDescent="0.25">
      <c r="A76" s="2" t="s">
        <v>181</v>
      </c>
      <c r="C76" s="3">
        <v>0</v>
      </c>
      <c r="E76" s="24">
        <f t="shared" si="2"/>
        <v>0</v>
      </c>
      <c r="G76" s="3">
        <v>245411506847</v>
      </c>
      <c r="I76" s="24">
        <f t="shared" si="3"/>
        <v>7.0912227810391469E-3</v>
      </c>
    </row>
    <row r="77" spans="1:9" s="3" customFormat="1" ht="21" x14ac:dyDescent="0.25">
      <c r="A77" s="2" t="s">
        <v>137</v>
      </c>
      <c r="C77" s="3">
        <v>0</v>
      </c>
      <c r="E77" s="24">
        <f t="shared" si="2"/>
        <v>0</v>
      </c>
      <c r="G77" s="3">
        <v>22835342464</v>
      </c>
      <c r="I77" s="24">
        <f t="shared" si="3"/>
        <v>6.5983255135017684E-4</v>
      </c>
    </row>
    <row r="78" spans="1:9" s="3" customFormat="1" ht="21" x14ac:dyDescent="0.25">
      <c r="A78" s="2" t="s">
        <v>180</v>
      </c>
      <c r="C78" s="3">
        <v>0</v>
      </c>
      <c r="E78" s="24">
        <f t="shared" si="2"/>
        <v>0</v>
      </c>
      <c r="G78" s="3">
        <v>56095890409</v>
      </c>
      <c r="I78" s="24">
        <f t="shared" si="3"/>
        <v>1.6209038488116795E-3</v>
      </c>
    </row>
    <row r="79" spans="1:9" s="3" customFormat="1" ht="21" x14ac:dyDescent="0.25">
      <c r="A79" s="2" t="s">
        <v>181</v>
      </c>
      <c r="C79" s="3">
        <v>0</v>
      </c>
      <c r="E79" s="24">
        <f t="shared" si="2"/>
        <v>0</v>
      </c>
      <c r="G79" s="3">
        <v>165830136982</v>
      </c>
      <c r="I79" s="24">
        <f t="shared" si="3"/>
        <v>4.7917005207206145E-3</v>
      </c>
    </row>
    <row r="80" spans="1:9" s="3" customFormat="1" ht="21" x14ac:dyDescent="0.25">
      <c r="A80" s="2" t="s">
        <v>132</v>
      </c>
      <c r="C80" s="3">
        <v>0</v>
      </c>
      <c r="E80" s="24">
        <f t="shared" si="2"/>
        <v>0</v>
      </c>
      <c r="G80" s="3">
        <v>11890410959</v>
      </c>
      <c r="I80" s="24">
        <f t="shared" si="3"/>
        <v>3.4357620044664605E-4</v>
      </c>
    </row>
    <row r="81" spans="1:9" s="3" customFormat="1" ht="21" x14ac:dyDescent="0.25">
      <c r="A81" s="2" t="s">
        <v>132</v>
      </c>
      <c r="C81" s="3">
        <v>0</v>
      </c>
      <c r="E81" s="24">
        <f t="shared" si="2"/>
        <v>0</v>
      </c>
      <c r="G81" s="3">
        <v>72871232876</v>
      </c>
      <c r="I81" s="24">
        <f t="shared" si="3"/>
        <v>2.1056312855568813E-3</v>
      </c>
    </row>
    <row r="82" spans="1:9" s="3" customFormat="1" ht="21" x14ac:dyDescent="0.25">
      <c r="A82" s="2" t="s">
        <v>145</v>
      </c>
      <c r="C82" s="3">
        <v>0</v>
      </c>
      <c r="E82" s="24">
        <f t="shared" si="2"/>
        <v>0</v>
      </c>
      <c r="G82" s="3">
        <v>202376712324</v>
      </c>
      <c r="I82" s="24">
        <f t="shared" si="3"/>
        <v>5.847722346933211E-3</v>
      </c>
    </row>
    <row r="83" spans="1:9" s="3" customFormat="1" ht="21" x14ac:dyDescent="0.25">
      <c r="A83" s="2" t="s">
        <v>148</v>
      </c>
      <c r="C83" s="3">
        <v>0</v>
      </c>
      <c r="E83" s="24">
        <f t="shared" si="2"/>
        <v>0</v>
      </c>
      <c r="G83" s="3">
        <v>27486986301</v>
      </c>
      <c r="I83" s="24">
        <f t="shared" si="3"/>
        <v>7.942428859347712E-4</v>
      </c>
    </row>
    <row r="84" spans="1:9" s="3" customFormat="1" ht="21" x14ac:dyDescent="0.25">
      <c r="A84" s="2" t="s">
        <v>149</v>
      </c>
      <c r="C84" s="3">
        <v>0</v>
      </c>
      <c r="E84" s="24">
        <f t="shared" si="2"/>
        <v>0</v>
      </c>
      <c r="G84" s="3">
        <v>131005479451</v>
      </c>
      <c r="I84" s="24">
        <f t="shared" si="3"/>
        <v>3.7854339116342186E-3</v>
      </c>
    </row>
    <row r="85" spans="1:9" s="3" customFormat="1" ht="21" x14ac:dyDescent="0.25">
      <c r="A85" s="2" t="s">
        <v>135</v>
      </c>
      <c r="C85" s="3">
        <v>0</v>
      </c>
      <c r="E85" s="24">
        <f t="shared" si="2"/>
        <v>0</v>
      </c>
      <c r="G85" s="3">
        <v>153789041093</v>
      </c>
      <c r="I85" s="24">
        <f t="shared" si="3"/>
        <v>4.4437702440446036E-3</v>
      </c>
    </row>
    <row r="86" spans="1:9" s="3" customFormat="1" ht="21" x14ac:dyDescent="0.25">
      <c r="A86" s="2" t="s">
        <v>141</v>
      </c>
      <c r="C86" s="3">
        <v>0</v>
      </c>
      <c r="E86" s="24">
        <f t="shared" si="2"/>
        <v>0</v>
      </c>
      <c r="G86" s="3">
        <v>109602739723</v>
      </c>
      <c r="I86" s="24">
        <f t="shared" si="3"/>
        <v>3.1669967507782439E-3</v>
      </c>
    </row>
    <row r="87" spans="1:9" s="3" customFormat="1" ht="21" x14ac:dyDescent="0.25">
      <c r="A87" s="2" t="s">
        <v>181</v>
      </c>
      <c r="C87" s="3">
        <v>0</v>
      </c>
      <c r="E87" s="24">
        <f t="shared" si="2"/>
        <v>0</v>
      </c>
      <c r="G87" s="3">
        <v>123346849311</v>
      </c>
      <c r="I87" s="24">
        <f t="shared" si="3"/>
        <v>3.5641360058510981E-3</v>
      </c>
    </row>
    <row r="88" spans="1:9" s="3" customFormat="1" ht="21" x14ac:dyDescent="0.25">
      <c r="A88" s="2" t="s">
        <v>185</v>
      </c>
      <c r="C88" s="3">
        <v>0</v>
      </c>
      <c r="E88" s="24">
        <f t="shared" si="2"/>
        <v>0</v>
      </c>
      <c r="G88" s="3">
        <v>217479452052</v>
      </c>
      <c r="I88" s="24">
        <f t="shared" si="3"/>
        <v>6.2841195370701318E-3</v>
      </c>
    </row>
    <row r="89" spans="1:9" s="3" customFormat="1" ht="21" x14ac:dyDescent="0.25">
      <c r="A89" s="2" t="s">
        <v>185</v>
      </c>
      <c r="C89" s="3">
        <v>0</v>
      </c>
      <c r="E89" s="24">
        <f t="shared" si="2"/>
        <v>0</v>
      </c>
      <c r="G89" s="3">
        <v>281946575339</v>
      </c>
      <c r="I89" s="24">
        <f t="shared" si="3"/>
        <v>8.1469121141347477E-3</v>
      </c>
    </row>
    <row r="90" spans="1:9" s="3" customFormat="1" ht="21" x14ac:dyDescent="0.25">
      <c r="A90" s="2" t="s">
        <v>181</v>
      </c>
      <c r="C90" s="3">
        <v>0</v>
      </c>
      <c r="E90" s="24">
        <f t="shared" si="2"/>
        <v>0</v>
      </c>
      <c r="G90" s="3">
        <v>93001643831</v>
      </c>
      <c r="I90" s="24">
        <f t="shared" si="3"/>
        <v>2.687304209495089E-3</v>
      </c>
    </row>
    <row r="91" spans="1:9" s="3" customFormat="1" ht="21" x14ac:dyDescent="0.25">
      <c r="A91" s="2" t="s">
        <v>181</v>
      </c>
      <c r="C91" s="3">
        <v>0</v>
      </c>
      <c r="E91" s="24">
        <f t="shared" si="2"/>
        <v>0</v>
      </c>
      <c r="G91" s="3">
        <v>61545205475</v>
      </c>
      <c r="I91" s="24">
        <f t="shared" si="3"/>
        <v>1.7783630797725584E-3</v>
      </c>
    </row>
    <row r="92" spans="1:9" s="3" customFormat="1" ht="21" x14ac:dyDescent="0.25">
      <c r="A92" s="2" t="s">
        <v>146</v>
      </c>
      <c r="C92" s="3">
        <v>0</v>
      </c>
      <c r="E92" s="24">
        <f t="shared" si="2"/>
        <v>0</v>
      </c>
      <c r="G92" s="3">
        <v>45308219177</v>
      </c>
      <c r="I92" s="24">
        <f t="shared" si="3"/>
        <v>1.3091915702084964E-3</v>
      </c>
    </row>
    <row r="93" spans="1:9" s="3" customFormat="1" ht="21" x14ac:dyDescent="0.25">
      <c r="A93" s="2" t="s">
        <v>138</v>
      </c>
      <c r="C93" s="3">
        <v>0</v>
      </c>
      <c r="E93" s="24">
        <f t="shared" si="2"/>
        <v>0</v>
      </c>
      <c r="G93" s="3">
        <v>69041095889</v>
      </c>
      <c r="I93" s="24">
        <f t="shared" si="3"/>
        <v>1.9949585831817319E-3</v>
      </c>
    </row>
    <row r="94" spans="1:9" s="3" customFormat="1" ht="21" x14ac:dyDescent="0.25">
      <c r="A94" s="2" t="s">
        <v>177</v>
      </c>
      <c r="C94" s="3">
        <v>0</v>
      </c>
      <c r="E94" s="24">
        <f t="shared" si="2"/>
        <v>0</v>
      </c>
      <c r="G94" s="3">
        <v>288316185522</v>
      </c>
      <c r="I94" s="24">
        <f t="shared" si="3"/>
        <v>8.3309634873419067E-3</v>
      </c>
    </row>
    <row r="95" spans="1:9" s="3" customFormat="1" ht="21" x14ac:dyDescent="0.25">
      <c r="A95" s="2" t="s">
        <v>186</v>
      </c>
      <c r="C95" s="3">
        <v>0</v>
      </c>
      <c r="E95" s="24">
        <f t="shared" si="2"/>
        <v>0</v>
      </c>
      <c r="G95" s="3">
        <v>106512710852</v>
      </c>
      <c r="I95" s="24">
        <f t="shared" si="3"/>
        <v>3.0777096451912807E-3</v>
      </c>
    </row>
    <row r="96" spans="1:9" s="3" customFormat="1" ht="21" x14ac:dyDescent="0.25">
      <c r="A96" s="2" t="s">
        <v>132</v>
      </c>
      <c r="C96" s="3">
        <v>0</v>
      </c>
      <c r="E96" s="24">
        <f t="shared" si="2"/>
        <v>0</v>
      </c>
      <c r="G96" s="3">
        <v>221017808220</v>
      </c>
      <c r="I96" s="24">
        <f t="shared" si="3"/>
        <v>6.3863611645647829E-3</v>
      </c>
    </row>
    <row r="97" spans="1:9" s="3" customFormat="1" ht="21" x14ac:dyDescent="0.25">
      <c r="A97" s="2" t="s">
        <v>132</v>
      </c>
      <c r="C97" s="3">
        <v>0</v>
      </c>
      <c r="E97" s="24">
        <f t="shared" si="2"/>
        <v>0</v>
      </c>
      <c r="G97" s="3">
        <v>9061643833</v>
      </c>
      <c r="I97" s="24">
        <f t="shared" si="3"/>
        <v>2.6183831397235075E-4</v>
      </c>
    </row>
    <row r="98" spans="1:9" s="3" customFormat="1" ht="21" x14ac:dyDescent="0.25">
      <c r="A98" s="2" t="s">
        <v>132</v>
      </c>
      <c r="C98" s="3">
        <v>0</v>
      </c>
      <c r="E98" s="24">
        <f t="shared" si="2"/>
        <v>0</v>
      </c>
      <c r="G98" s="3">
        <v>57994520548</v>
      </c>
      <c r="I98" s="24">
        <f t="shared" si="3"/>
        <v>1.6757652099084848E-3</v>
      </c>
    </row>
    <row r="99" spans="1:9" s="3" customFormat="1" ht="21" x14ac:dyDescent="0.25">
      <c r="A99" s="2" t="s">
        <v>141</v>
      </c>
      <c r="C99" s="3">
        <v>0</v>
      </c>
      <c r="E99" s="24">
        <f t="shared" si="2"/>
        <v>0</v>
      </c>
      <c r="G99" s="3">
        <v>93205479452</v>
      </c>
      <c r="I99" s="24">
        <f t="shared" si="3"/>
        <v>2.6931940873487939E-3</v>
      </c>
    </row>
    <row r="100" spans="1:9" s="3" customFormat="1" ht="21" x14ac:dyDescent="0.25">
      <c r="A100" s="2" t="s">
        <v>132</v>
      </c>
      <c r="C100" s="3">
        <v>0</v>
      </c>
      <c r="E100" s="24">
        <f t="shared" si="2"/>
        <v>0</v>
      </c>
      <c r="G100" s="3">
        <v>934773287676</v>
      </c>
      <c r="I100" s="24">
        <f t="shared" si="3"/>
        <v>2.7010492367855906E-2</v>
      </c>
    </row>
    <row r="101" spans="1:9" s="3" customFormat="1" ht="21" x14ac:dyDescent="0.25">
      <c r="A101" s="2" t="s">
        <v>132</v>
      </c>
      <c r="C101" s="3">
        <v>0</v>
      </c>
      <c r="E101" s="24">
        <f t="shared" si="2"/>
        <v>0</v>
      </c>
      <c r="G101" s="3">
        <v>77412328767</v>
      </c>
      <c r="I101" s="24">
        <f t="shared" si="3"/>
        <v>2.2368473114346677E-3</v>
      </c>
    </row>
    <row r="102" spans="1:9" s="3" customFormat="1" ht="21" x14ac:dyDescent="0.25">
      <c r="A102" s="2" t="s">
        <v>138</v>
      </c>
      <c r="C102" s="3">
        <v>0</v>
      </c>
      <c r="E102" s="24">
        <f t="shared" si="2"/>
        <v>0</v>
      </c>
      <c r="G102" s="3">
        <v>63949315067</v>
      </c>
      <c r="I102" s="24">
        <f t="shared" si="3"/>
        <v>1.8478303876666973E-3</v>
      </c>
    </row>
    <row r="103" spans="1:9" s="3" customFormat="1" ht="21" x14ac:dyDescent="0.25">
      <c r="A103" s="2" t="s">
        <v>141</v>
      </c>
      <c r="C103" s="3">
        <v>0</v>
      </c>
      <c r="E103" s="24">
        <f t="shared" si="2"/>
        <v>0</v>
      </c>
      <c r="G103" s="3">
        <v>92342465753</v>
      </c>
      <c r="I103" s="24">
        <f t="shared" si="3"/>
        <v>2.6682571050478253E-3</v>
      </c>
    </row>
    <row r="104" spans="1:9" s="3" customFormat="1" ht="21" x14ac:dyDescent="0.25">
      <c r="A104" s="2" t="s">
        <v>181</v>
      </c>
      <c r="C104" s="3">
        <v>0</v>
      </c>
      <c r="E104" s="24">
        <f t="shared" si="2"/>
        <v>0</v>
      </c>
      <c r="G104" s="3">
        <v>101549589039</v>
      </c>
      <c r="I104" s="24">
        <f t="shared" si="3"/>
        <v>2.9342990817764212E-3</v>
      </c>
    </row>
    <row r="105" spans="1:9" s="3" customFormat="1" ht="21" x14ac:dyDescent="0.25">
      <c r="A105" s="2" t="s">
        <v>141</v>
      </c>
      <c r="C105" s="3">
        <v>0</v>
      </c>
      <c r="E105" s="24">
        <f t="shared" si="2"/>
        <v>0</v>
      </c>
      <c r="G105" s="3">
        <v>126863013696</v>
      </c>
      <c r="I105" s="24">
        <f t="shared" si="3"/>
        <v>3.6657363965953483E-3</v>
      </c>
    </row>
    <row r="106" spans="1:9" s="3" customFormat="1" ht="21" x14ac:dyDescent="0.25">
      <c r="A106" s="2" t="s">
        <v>146</v>
      </c>
      <c r="C106" s="3">
        <v>0</v>
      </c>
      <c r="E106" s="24">
        <f t="shared" si="2"/>
        <v>0</v>
      </c>
      <c r="G106" s="3">
        <v>83065068492</v>
      </c>
      <c r="I106" s="24">
        <f t="shared" si="3"/>
        <v>2.4001845454063231E-3</v>
      </c>
    </row>
    <row r="107" spans="1:9" s="3" customFormat="1" ht="21" x14ac:dyDescent="0.25">
      <c r="A107" s="2" t="s">
        <v>132</v>
      </c>
      <c r="C107" s="3">
        <v>0</v>
      </c>
      <c r="E107" s="24">
        <f t="shared" si="2"/>
        <v>0</v>
      </c>
      <c r="G107" s="3">
        <v>76428493150</v>
      </c>
      <c r="I107" s="24">
        <f t="shared" si="3"/>
        <v>2.2084191516075183E-3</v>
      </c>
    </row>
    <row r="108" spans="1:9" s="3" customFormat="1" ht="21" x14ac:dyDescent="0.25">
      <c r="A108" s="2" t="s">
        <v>143</v>
      </c>
      <c r="C108" s="3">
        <v>0</v>
      </c>
      <c r="E108" s="24">
        <f t="shared" si="2"/>
        <v>0</v>
      </c>
      <c r="G108" s="3">
        <v>45304109587</v>
      </c>
      <c r="I108" s="24">
        <f t="shared" si="3"/>
        <v>1.3090728226460731E-3</v>
      </c>
    </row>
    <row r="109" spans="1:9" s="3" customFormat="1" ht="21" x14ac:dyDescent="0.25">
      <c r="A109" s="2" t="s">
        <v>132</v>
      </c>
      <c r="C109" s="3">
        <v>0</v>
      </c>
      <c r="E109" s="24">
        <f t="shared" si="2"/>
        <v>0</v>
      </c>
      <c r="G109" s="3">
        <v>112493835617</v>
      </c>
      <c r="I109" s="24">
        <f t="shared" si="3"/>
        <v>3.2505356415543927E-3</v>
      </c>
    </row>
    <row r="110" spans="1:9" s="3" customFormat="1" ht="21" x14ac:dyDescent="0.25">
      <c r="A110" s="2" t="s">
        <v>141</v>
      </c>
      <c r="C110" s="3">
        <v>0</v>
      </c>
      <c r="E110" s="24">
        <f t="shared" si="2"/>
        <v>0</v>
      </c>
      <c r="G110" s="3">
        <v>143821232874</v>
      </c>
      <c r="I110" s="24">
        <f t="shared" si="3"/>
        <v>4.1557480985970003E-3</v>
      </c>
    </row>
    <row r="111" spans="1:9" s="3" customFormat="1" ht="21" x14ac:dyDescent="0.25">
      <c r="A111" s="2" t="s">
        <v>177</v>
      </c>
      <c r="C111" s="3">
        <v>0</v>
      </c>
      <c r="E111" s="24">
        <f t="shared" si="2"/>
        <v>0</v>
      </c>
      <c r="G111" s="3">
        <v>992309742899</v>
      </c>
      <c r="I111" s="24">
        <f t="shared" si="3"/>
        <v>2.8673021673264326E-2</v>
      </c>
    </row>
    <row r="112" spans="1:9" s="3" customFormat="1" ht="21" x14ac:dyDescent="0.25">
      <c r="A112" s="2" t="s">
        <v>138</v>
      </c>
      <c r="C112" s="3">
        <v>0</v>
      </c>
      <c r="E112" s="24">
        <f t="shared" si="2"/>
        <v>0</v>
      </c>
      <c r="G112" s="3">
        <v>63431506849</v>
      </c>
      <c r="I112" s="24">
        <f t="shared" si="3"/>
        <v>1.8328681983265694E-3</v>
      </c>
    </row>
    <row r="113" spans="1:9" s="3" customFormat="1" ht="21" x14ac:dyDescent="0.25">
      <c r="A113" s="2" t="s">
        <v>143</v>
      </c>
      <c r="C113" s="3">
        <v>0</v>
      </c>
      <c r="E113" s="24">
        <f t="shared" si="2"/>
        <v>0</v>
      </c>
      <c r="G113" s="3">
        <v>80350684930</v>
      </c>
      <c r="I113" s="24">
        <f t="shared" si="3"/>
        <v>2.3217517987163612E-3</v>
      </c>
    </row>
    <row r="114" spans="1:9" s="3" customFormat="1" ht="21" x14ac:dyDescent="0.25">
      <c r="A114" s="2" t="s">
        <v>138</v>
      </c>
      <c r="C114" s="3">
        <v>0</v>
      </c>
      <c r="E114" s="24">
        <f t="shared" si="2"/>
        <v>0</v>
      </c>
      <c r="G114" s="3">
        <v>41424657533</v>
      </c>
      <c r="I114" s="24">
        <f t="shared" si="3"/>
        <v>1.196975149897481E-3</v>
      </c>
    </row>
    <row r="115" spans="1:9" s="3" customFormat="1" ht="21" x14ac:dyDescent="0.25">
      <c r="A115" s="2" t="s">
        <v>181</v>
      </c>
      <c r="C115" s="3">
        <v>0</v>
      </c>
      <c r="E115" s="24">
        <f t="shared" si="2"/>
        <v>0</v>
      </c>
      <c r="G115" s="3">
        <v>52569863011</v>
      </c>
      <c r="I115" s="24">
        <f t="shared" si="3"/>
        <v>1.5190184640042988E-3</v>
      </c>
    </row>
    <row r="116" spans="1:9" s="3" customFormat="1" ht="21" x14ac:dyDescent="0.25">
      <c r="A116" s="2" t="s">
        <v>141</v>
      </c>
      <c r="C116" s="3">
        <v>0</v>
      </c>
      <c r="E116" s="24">
        <f t="shared" si="2"/>
        <v>0</v>
      </c>
      <c r="G116" s="3">
        <v>51608219176</v>
      </c>
      <c r="I116" s="24">
        <f t="shared" si="3"/>
        <v>1.4912315408986546E-3</v>
      </c>
    </row>
    <row r="117" spans="1:9" s="3" customFormat="1" ht="21" x14ac:dyDescent="0.25">
      <c r="A117" s="2" t="s">
        <v>181</v>
      </c>
      <c r="C117" s="3">
        <v>0</v>
      </c>
      <c r="E117" s="24">
        <f t="shared" si="2"/>
        <v>0</v>
      </c>
      <c r="G117" s="3">
        <v>32824109587</v>
      </c>
      <c r="I117" s="24">
        <f t="shared" si="3"/>
        <v>9.4846030922166285E-4</v>
      </c>
    </row>
    <row r="118" spans="1:9" s="3" customFormat="1" ht="21" x14ac:dyDescent="0.25">
      <c r="A118" s="2" t="s">
        <v>132</v>
      </c>
      <c r="C118" s="3">
        <v>0</v>
      </c>
      <c r="E118" s="24">
        <f t="shared" si="2"/>
        <v>0</v>
      </c>
      <c r="G118" s="3">
        <v>76808219175</v>
      </c>
      <c r="I118" s="24">
        <f t="shared" si="3"/>
        <v>2.2193914237459726E-3</v>
      </c>
    </row>
    <row r="119" spans="1:9" s="3" customFormat="1" ht="21" x14ac:dyDescent="0.25">
      <c r="A119" s="2" t="s">
        <v>141</v>
      </c>
      <c r="C119" s="3">
        <v>25424657512</v>
      </c>
      <c r="E119" s="24">
        <f t="shared" si="2"/>
        <v>7.5158569613212904E-3</v>
      </c>
      <c r="G119" s="3">
        <v>198364162253</v>
      </c>
      <c r="I119" s="24">
        <f t="shared" si="3"/>
        <v>5.7317787759120081E-3</v>
      </c>
    </row>
    <row r="120" spans="1:9" s="3" customFormat="1" ht="21" x14ac:dyDescent="0.25">
      <c r="A120" s="2" t="s">
        <v>181</v>
      </c>
      <c r="C120" s="3">
        <v>0</v>
      </c>
      <c r="E120" s="24">
        <f t="shared" si="2"/>
        <v>0</v>
      </c>
      <c r="G120" s="3">
        <v>31670136984</v>
      </c>
      <c r="I120" s="24">
        <f t="shared" si="3"/>
        <v>9.1511600146599464E-4</v>
      </c>
    </row>
    <row r="121" spans="1:9" s="3" customFormat="1" ht="21" x14ac:dyDescent="0.25">
      <c r="A121" s="2" t="s">
        <v>148</v>
      </c>
      <c r="C121" s="3">
        <v>0</v>
      </c>
      <c r="E121" s="24">
        <f t="shared" si="2"/>
        <v>0</v>
      </c>
      <c r="G121" s="3">
        <v>32794520547</v>
      </c>
      <c r="I121" s="24">
        <f t="shared" si="3"/>
        <v>9.4760532700337633E-4</v>
      </c>
    </row>
    <row r="122" spans="1:9" s="3" customFormat="1" ht="21" x14ac:dyDescent="0.25">
      <c r="A122" s="2" t="s">
        <v>141</v>
      </c>
      <c r="C122" s="3">
        <v>20339726026</v>
      </c>
      <c r="E122" s="24">
        <f t="shared" si="2"/>
        <v>6.0126855739050843E-3</v>
      </c>
      <c r="G122" s="3">
        <v>155934998521</v>
      </c>
      <c r="I122" s="24">
        <f t="shared" si="3"/>
        <v>4.5057781848949928E-3</v>
      </c>
    </row>
    <row r="123" spans="1:9" s="3" customFormat="1" ht="21" x14ac:dyDescent="0.25">
      <c r="A123" s="2" t="s">
        <v>181</v>
      </c>
      <c r="C123" s="3">
        <v>0</v>
      </c>
      <c r="E123" s="24">
        <f t="shared" si="2"/>
        <v>0</v>
      </c>
      <c r="G123" s="3">
        <v>94882191778</v>
      </c>
      <c r="I123" s="24">
        <f t="shared" si="3"/>
        <v>2.7416430814328125E-3</v>
      </c>
    </row>
    <row r="124" spans="1:9" s="3" customFormat="1" ht="21" x14ac:dyDescent="0.25">
      <c r="A124" s="2" t="s">
        <v>132</v>
      </c>
      <c r="C124" s="3">
        <v>0</v>
      </c>
      <c r="E124" s="24">
        <f t="shared" si="2"/>
        <v>0</v>
      </c>
      <c r="G124" s="3">
        <v>82849315066</v>
      </c>
      <c r="I124" s="24">
        <f t="shared" si="3"/>
        <v>2.393950299794962E-3</v>
      </c>
    </row>
    <row r="125" spans="1:9" s="3" customFormat="1" ht="21" x14ac:dyDescent="0.25">
      <c r="A125" s="2" t="s">
        <v>148</v>
      </c>
      <c r="C125" s="3">
        <v>0</v>
      </c>
      <c r="E125" s="24">
        <f t="shared" si="2"/>
        <v>0</v>
      </c>
      <c r="G125" s="3">
        <v>30205479451</v>
      </c>
      <c r="I125" s="24">
        <f t="shared" si="3"/>
        <v>8.727943801293659E-4</v>
      </c>
    </row>
    <row r="126" spans="1:9" s="3" customFormat="1" ht="21" x14ac:dyDescent="0.25">
      <c r="A126" s="2" t="s">
        <v>181</v>
      </c>
      <c r="C126" s="3">
        <v>0</v>
      </c>
      <c r="E126" s="24">
        <f t="shared" si="2"/>
        <v>0</v>
      </c>
      <c r="G126" s="3">
        <v>30772602738</v>
      </c>
      <c r="I126" s="24">
        <f t="shared" si="3"/>
        <v>8.8918153990072673E-4</v>
      </c>
    </row>
    <row r="127" spans="1:9" s="3" customFormat="1" ht="21" x14ac:dyDescent="0.25">
      <c r="A127" s="2" t="s">
        <v>146</v>
      </c>
      <c r="C127" s="3">
        <v>0</v>
      </c>
      <c r="E127" s="24">
        <f t="shared" si="2"/>
        <v>0</v>
      </c>
      <c r="G127" s="3">
        <v>79224657532</v>
      </c>
      <c r="I127" s="24">
        <f t="shared" si="3"/>
        <v>2.2892149741829053E-3</v>
      </c>
    </row>
    <row r="128" spans="1:9" s="3" customFormat="1" ht="21" x14ac:dyDescent="0.25">
      <c r="A128" s="2" t="s">
        <v>187</v>
      </c>
      <c r="C128" s="3">
        <v>0</v>
      </c>
      <c r="E128" s="24">
        <f t="shared" si="2"/>
        <v>0</v>
      </c>
      <c r="G128" s="3">
        <v>63086301369</v>
      </c>
      <c r="I128" s="24">
        <f t="shared" si="3"/>
        <v>1.8228934053946238E-3</v>
      </c>
    </row>
    <row r="129" spans="1:9" s="3" customFormat="1" ht="21" x14ac:dyDescent="0.25">
      <c r="A129" s="2" t="s">
        <v>149</v>
      </c>
      <c r="C129" s="3">
        <v>0</v>
      </c>
      <c r="E129" s="24">
        <f t="shared" si="2"/>
        <v>0</v>
      </c>
      <c r="G129" s="3">
        <v>414936986665</v>
      </c>
      <c r="I129" s="24">
        <f t="shared" si="3"/>
        <v>1.1989701095674413E-2</v>
      </c>
    </row>
    <row r="130" spans="1:9" s="3" customFormat="1" ht="21" x14ac:dyDescent="0.25">
      <c r="A130" s="2" t="s">
        <v>175</v>
      </c>
      <c r="C130" s="3">
        <v>0</v>
      </c>
      <c r="E130" s="24">
        <f t="shared" si="2"/>
        <v>0</v>
      </c>
      <c r="G130" s="3">
        <v>762663504</v>
      </c>
      <c r="I130" s="24">
        <f t="shared" si="3"/>
        <v>2.2037339989944536E-5</v>
      </c>
    </row>
    <row r="131" spans="1:9" s="3" customFormat="1" ht="21" x14ac:dyDescent="0.25">
      <c r="A131" s="2" t="s">
        <v>138</v>
      </c>
      <c r="C131" s="3">
        <v>0</v>
      </c>
      <c r="E131" s="24">
        <f t="shared" si="2"/>
        <v>0</v>
      </c>
      <c r="G131" s="3">
        <v>190726027397</v>
      </c>
      <c r="I131" s="24">
        <f t="shared" si="3"/>
        <v>5.51107308614464E-3</v>
      </c>
    </row>
    <row r="132" spans="1:9" s="3" customFormat="1" ht="21" x14ac:dyDescent="0.25">
      <c r="A132" s="2" t="s">
        <v>181</v>
      </c>
      <c r="C132" s="3">
        <v>0</v>
      </c>
      <c r="E132" s="24">
        <f t="shared" si="2"/>
        <v>0</v>
      </c>
      <c r="G132" s="3">
        <v>29917808216</v>
      </c>
      <c r="I132" s="24">
        <f t="shared" si="3"/>
        <v>8.6448205263791927E-4</v>
      </c>
    </row>
    <row r="133" spans="1:9" s="3" customFormat="1" ht="21" x14ac:dyDescent="0.25">
      <c r="A133" s="2" t="s">
        <v>142</v>
      </c>
      <c r="C133" s="3">
        <v>2630136992</v>
      </c>
      <c r="E133" s="24">
        <f t="shared" si="2"/>
        <v>7.7750244663951954E-4</v>
      </c>
      <c r="G133" s="3">
        <v>251938356162</v>
      </c>
      <c r="I133" s="24">
        <f t="shared" si="3"/>
        <v>7.2798176156725234E-3</v>
      </c>
    </row>
    <row r="134" spans="1:9" s="3" customFormat="1" ht="21" x14ac:dyDescent="0.25">
      <c r="A134" s="2" t="s">
        <v>132</v>
      </c>
      <c r="C134" s="3">
        <v>0</v>
      </c>
      <c r="E134" s="24">
        <f t="shared" si="2"/>
        <v>0</v>
      </c>
      <c r="G134" s="3">
        <v>143260273969</v>
      </c>
      <c r="I134" s="24">
        <f t="shared" si="3"/>
        <v>4.1395390600825893E-3</v>
      </c>
    </row>
    <row r="135" spans="1:9" s="3" customFormat="1" ht="21" x14ac:dyDescent="0.25">
      <c r="A135" s="2" t="s">
        <v>141</v>
      </c>
      <c r="C135" s="3">
        <v>0</v>
      </c>
      <c r="E135" s="24">
        <f t="shared" si="2"/>
        <v>0</v>
      </c>
      <c r="G135" s="3">
        <v>277238356157</v>
      </c>
      <c r="I135" s="24">
        <f t="shared" si="3"/>
        <v>8.0108670217490067E-3</v>
      </c>
    </row>
    <row r="136" spans="1:9" s="3" customFormat="1" ht="21" x14ac:dyDescent="0.25">
      <c r="A136" s="2" t="s">
        <v>136</v>
      </c>
      <c r="C136" s="3">
        <v>0</v>
      </c>
      <c r="E136" s="24">
        <f t="shared" si="2"/>
        <v>0</v>
      </c>
      <c r="G136" s="3">
        <v>104712328765</v>
      </c>
      <c r="I136" s="24">
        <f t="shared" si="3"/>
        <v>3.0256871844927748E-3</v>
      </c>
    </row>
    <row r="137" spans="1:9" s="3" customFormat="1" ht="21" x14ac:dyDescent="0.25">
      <c r="A137" s="2" t="s">
        <v>132</v>
      </c>
      <c r="C137" s="3">
        <v>0</v>
      </c>
      <c r="E137" s="24">
        <f t="shared" ref="E137:E200" si="4">+C137/$C$242</f>
        <v>0</v>
      </c>
      <c r="G137" s="3">
        <v>13980821917</v>
      </c>
      <c r="I137" s="24">
        <f t="shared" ref="I137:I200" si="5">+G137/$G$242</f>
        <v>4.0397911307920291E-4</v>
      </c>
    </row>
    <row r="138" spans="1:9" s="3" customFormat="1" ht="21" x14ac:dyDescent="0.25">
      <c r="A138" s="2" t="s">
        <v>139</v>
      </c>
      <c r="C138" s="3">
        <v>0</v>
      </c>
      <c r="E138" s="24">
        <f t="shared" si="4"/>
        <v>0</v>
      </c>
      <c r="G138" s="3">
        <v>332219178081</v>
      </c>
      <c r="I138" s="24">
        <f t="shared" si="5"/>
        <v>9.5995507063766968E-3</v>
      </c>
    </row>
    <row r="139" spans="1:9" s="3" customFormat="1" ht="21" x14ac:dyDescent="0.25">
      <c r="A139" s="2" t="s">
        <v>136</v>
      </c>
      <c r="C139" s="3">
        <v>0</v>
      </c>
      <c r="E139" s="24">
        <f t="shared" si="4"/>
        <v>0</v>
      </c>
      <c r="G139" s="3">
        <v>174221381630</v>
      </c>
      <c r="I139" s="24">
        <f t="shared" si="5"/>
        <v>5.0341674937393974E-3</v>
      </c>
    </row>
    <row r="140" spans="1:9" s="3" customFormat="1" ht="21" x14ac:dyDescent="0.25">
      <c r="A140" s="2" t="s">
        <v>132</v>
      </c>
      <c r="C140" s="3">
        <v>0</v>
      </c>
      <c r="E140" s="24">
        <f t="shared" si="4"/>
        <v>0</v>
      </c>
      <c r="G140" s="3">
        <v>16915068493</v>
      </c>
      <c r="I140" s="24">
        <f t="shared" si="5"/>
        <v>4.887648528851588E-4</v>
      </c>
    </row>
    <row r="141" spans="1:9" s="3" customFormat="1" ht="21" x14ac:dyDescent="0.25">
      <c r="A141" s="2" t="s">
        <v>141</v>
      </c>
      <c r="C141" s="3">
        <v>48306849315</v>
      </c>
      <c r="E141" s="24">
        <f t="shared" si="4"/>
        <v>1.4280128238985317E-2</v>
      </c>
      <c r="G141" s="3">
        <v>340178522351</v>
      </c>
      <c r="I141" s="24">
        <f t="shared" si="5"/>
        <v>9.8295378171471184E-3</v>
      </c>
    </row>
    <row r="142" spans="1:9" s="3" customFormat="1" ht="21" x14ac:dyDescent="0.25">
      <c r="A142" s="2" t="s">
        <v>136</v>
      </c>
      <c r="C142" s="3">
        <v>0</v>
      </c>
      <c r="E142" s="24">
        <f t="shared" si="4"/>
        <v>0</v>
      </c>
      <c r="G142" s="3">
        <v>95338356159</v>
      </c>
      <c r="I142" s="24">
        <f t="shared" si="5"/>
        <v>2.7548240577122273E-3</v>
      </c>
    </row>
    <row r="143" spans="1:9" s="3" customFormat="1" ht="21" x14ac:dyDescent="0.25">
      <c r="A143" s="2" t="s">
        <v>132</v>
      </c>
      <c r="C143" s="3">
        <v>0</v>
      </c>
      <c r="E143" s="24">
        <f t="shared" si="4"/>
        <v>0</v>
      </c>
      <c r="G143" s="3">
        <v>59547945204</v>
      </c>
      <c r="I143" s="24">
        <f t="shared" si="5"/>
        <v>1.7206517779866585E-3</v>
      </c>
    </row>
    <row r="144" spans="1:9" s="3" customFormat="1" ht="21" x14ac:dyDescent="0.25">
      <c r="A144" s="2" t="s">
        <v>132</v>
      </c>
      <c r="C144" s="3">
        <v>0</v>
      </c>
      <c r="E144" s="24">
        <f t="shared" si="4"/>
        <v>0</v>
      </c>
      <c r="G144" s="3">
        <v>176745205479</v>
      </c>
      <c r="I144" s="24">
        <f t="shared" si="5"/>
        <v>5.107093973036542E-3</v>
      </c>
    </row>
    <row r="145" spans="1:9" s="3" customFormat="1" ht="21" x14ac:dyDescent="0.25">
      <c r="A145" s="2" t="s">
        <v>141</v>
      </c>
      <c r="C145" s="3">
        <v>0</v>
      </c>
      <c r="E145" s="24">
        <f t="shared" si="4"/>
        <v>0</v>
      </c>
      <c r="G145" s="3">
        <v>441815068489</v>
      </c>
      <c r="I145" s="24">
        <f t="shared" si="5"/>
        <v>1.276634954459906E-2</v>
      </c>
    </row>
    <row r="146" spans="1:9" s="3" customFormat="1" ht="21" x14ac:dyDescent="0.25">
      <c r="A146" s="2" t="s">
        <v>146</v>
      </c>
      <c r="C146" s="3">
        <v>0</v>
      </c>
      <c r="E146" s="24">
        <f t="shared" si="4"/>
        <v>0</v>
      </c>
      <c r="G146" s="3">
        <v>129797260273</v>
      </c>
      <c r="I146" s="24">
        <f t="shared" si="5"/>
        <v>3.7505221364301997E-3</v>
      </c>
    </row>
    <row r="147" spans="1:9" s="3" customFormat="1" ht="21" x14ac:dyDescent="0.25">
      <c r="A147" s="2" t="s">
        <v>132</v>
      </c>
      <c r="C147" s="3">
        <v>0</v>
      </c>
      <c r="E147" s="24">
        <f t="shared" si="4"/>
        <v>0</v>
      </c>
      <c r="G147" s="3">
        <v>201945205480</v>
      </c>
      <c r="I147" s="24">
        <f t="shared" si="5"/>
        <v>5.8352538559416503E-3</v>
      </c>
    </row>
    <row r="148" spans="1:9" s="3" customFormat="1" ht="21" x14ac:dyDescent="0.25">
      <c r="A148" s="2" t="s">
        <v>136</v>
      </c>
      <c r="C148" s="3">
        <v>0</v>
      </c>
      <c r="E148" s="24">
        <f t="shared" si="4"/>
        <v>0</v>
      </c>
      <c r="G148" s="3">
        <v>117282191777</v>
      </c>
      <c r="I148" s="24">
        <f t="shared" si="5"/>
        <v>3.3888963106272177E-3</v>
      </c>
    </row>
    <row r="149" spans="1:9" s="3" customFormat="1" ht="21" x14ac:dyDescent="0.25">
      <c r="A149" s="2" t="s">
        <v>136</v>
      </c>
      <c r="C149" s="3">
        <v>0</v>
      </c>
      <c r="E149" s="24">
        <f t="shared" si="4"/>
        <v>0</v>
      </c>
      <c r="G149" s="3">
        <v>257720547940</v>
      </c>
      <c r="I149" s="24">
        <f t="shared" si="5"/>
        <v>7.4468953969358672E-3</v>
      </c>
    </row>
    <row r="150" spans="1:9" s="3" customFormat="1" ht="21" x14ac:dyDescent="0.25">
      <c r="A150" s="2" t="s">
        <v>143</v>
      </c>
      <c r="C150" s="3">
        <v>76273972610</v>
      </c>
      <c r="E150" s="24">
        <f t="shared" si="4"/>
        <v>2.2547570905839226E-2</v>
      </c>
      <c r="G150" s="3">
        <v>491868493142</v>
      </c>
      <c r="I150" s="24">
        <f t="shared" si="5"/>
        <v>1.4212654934792783E-2</v>
      </c>
    </row>
    <row r="151" spans="1:9" s="3" customFormat="1" ht="21" x14ac:dyDescent="0.25">
      <c r="A151" s="2" t="s">
        <v>136</v>
      </c>
      <c r="C151" s="3">
        <v>0</v>
      </c>
      <c r="E151" s="24">
        <f t="shared" si="4"/>
        <v>0</v>
      </c>
      <c r="G151" s="3">
        <v>1348305753420</v>
      </c>
      <c r="I151" s="24">
        <f t="shared" si="5"/>
        <v>3.8959609503636167E-2</v>
      </c>
    </row>
    <row r="152" spans="1:9" s="3" customFormat="1" ht="21" x14ac:dyDescent="0.25">
      <c r="A152" s="2" t="s">
        <v>132</v>
      </c>
      <c r="C152" s="3">
        <v>0</v>
      </c>
      <c r="E152" s="24">
        <f t="shared" si="4"/>
        <v>0</v>
      </c>
      <c r="G152" s="3">
        <v>134630136985</v>
      </c>
      <c r="I152" s="24">
        <f t="shared" si="5"/>
        <v>3.8901692372462749E-3</v>
      </c>
    </row>
    <row r="153" spans="1:9" s="3" customFormat="1" ht="21" x14ac:dyDescent="0.25">
      <c r="A153" s="2" t="s">
        <v>141</v>
      </c>
      <c r="C153" s="3">
        <v>76273972602</v>
      </c>
      <c r="E153" s="24">
        <f t="shared" si="4"/>
        <v>2.2547570903474323E-2</v>
      </c>
      <c r="G153" s="3">
        <v>491677188217</v>
      </c>
      <c r="I153" s="24">
        <f t="shared" si="5"/>
        <v>1.4207127134325257E-2</v>
      </c>
    </row>
    <row r="154" spans="1:9" s="3" customFormat="1" ht="21" x14ac:dyDescent="0.25">
      <c r="A154" s="2" t="s">
        <v>144</v>
      </c>
      <c r="C154" s="3">
        <v>804</v>
      </c>
      <c r="E154" s="24">
        <f t="shared" si="4"/>
        <v>2.3767277864216043E-10</v>
      </c>
      <c r="G154" s="3">
        <v>4276</v>
      </c>
      <c r="I154" s="24">
        <f t="shared" si="5"/>
        <v>1.2355601822137649E-10</v>
      </c>
    </row>
    <row r="155" spans="1:9" s="3" customFormat="1" ht="21" x14ac:dyDescent="0.25">
      <c r="A155" s="2" t="s">
        <v>146</v>
      </c>
      <c r="C155" s="3">
        <v>0</v>
      </c>
      <c r="E155" s="24">
        <f t="shared" si="4"/>
        <v>0</v>
      </c>
      <c r="G155" s="3">
        <v>52816438356</v>
      </c>
      <c r="I155" s="24">
        <f t="shared" si="5"/>
        <v>1.5261433161604639E-3</v>
      </c>
    </row>
    <row r="156" spans="1:9" s="3" customFormat="1" ht="21" x14ac:dyDescent="0.25">
      <c r="A156" s="2" t="s">
        <v>149</v>
      </c>
      <c r="C156" s="3">
        <v>0</v>
      </c>
      <c r="E156" s="24">
        <f t="shared" si="4"/>
        <v>0</v>
      </c>
      <c r="G156" s="3">
        <v>1051341096146</v>
      </c>
      <c r="I156" s="24">
        <f t="shared" si="5"/>
        <v>3.0378746406056385E-2</v>
      </c>
    </row>
    <row r="157" spans="1:9" s="3" customFormat="1" ht="21" x14ac:dyDescent="0.25">
      <c r="A157" s="2" t="s">
        <v>138</v>
      </c>
      <c r="C157" s="3">
        <v>0</v>
      </c>
      <c r="E157" s="24">
        <f t="shared" si="4"/>
        <v>0</v>
      </c>
      <c r="G157" s="3">
        <v>861607534503</v>
      </c>
      <c r="I157" s="24">
        <f t="shared" si="5"/>
        <v>2.4896350849562193E-2</v>
      </c>
    </row>
    <row r="158" spans="1:9" s="3" customFormat="1" ht="21" x14ac:dyDescent="0.25">
      <c r="A158" s="2" t="s">
        <v>146</v>
      </c>
      <c r="C158" s="3">
        <v>0</v>
      </c>
      <c r="E158" s="24">
        <f t="shared" si="4"/>
        <v>0</v>
      </c>
      <c r="G158" s="3">
        <v>353317808218</v>
      </c>
      <c r="I158" s="24">
        <f t="shared" si="5"/>
        <v>1.0209200549607111E-2</v>
      </c>
    </row>
    <row r="159" spans="1:9" s="3" customFormat="1" ht="21" x14ac:dyDescent="0.25">
      <c r="A159" s="2" t="s">
        <v>148</v>
      </c>
      <c r="C159" s="3">
        <v>0</v>
      </c>
      <c r="E159" s="24">
        <f t="shared" si="4"/>
        <v>0</v>
      </c>
      <c r="G159" s="3">
        <v>493281506849</v>
      </c>
      <c r="I159" s="24">
        <f t="shared" si="5"/>
        <v>1.4253484295721023E-2</v>
      </c>
    </row>
    <row r="160" spans="1:9" s="3" customFormat="1" ht="21" x14ac:dyDescent="0.25">
      <c r="A160" s="2" t="s">
        <v>132</v>
      </c>
      <c r="C160" s="3">
        <v>0</v>
      </c>
      <c r="E160" s="24">
        <f t="shared" si="4"/>
        <v>0</v>
      </c>
      <c r="G160" s="3">
        <v>138945205478</v>
      </c>
      <c r="I160" s="24">
        <f t="shared" si="5"/>
        <v>4.0148541486933267E-3</v>
      </c>
    </row>
    <row r="161" spans="1:9" s="3" customFormat="1" ht="21" x14ac:dyDescent="0.25">
      <c r="A161" s="2" t="s">
        <v>132</v>
      </c>
      <c r="C161" s="3">
        <v>0</v>
      </c>
      <c r="E161" s="24">
        <f t="shared" si="4"/>
        <v>0</v>
      </c>
      <c r="G161" s="3">
        <v>85956164385</v>
      </c>
      <c r="I161" s="24">
        <f t="shared" si="5"/>
        <v>2.4837234361535761E-3</v>
      </c>
    </row>
    <row r="162" spans="1:9" s="3" customFormat="1" ht="21" x14ac:dyDescent="0.25">
      <c r="A162" s="2" t="s">
        <v>132</v>
      </c>
      <c r="C162" s="3">
        <v>0</v>
      </c>
      <c r="E162" s="24">
        <f t="shared" si="4"/>
        <v>0</v>
      </c>
      <c r="G162" s="3">
        <v>183649315068</v>
      </c>
      <c r="I162" s="24">
        <f t="shared" si="5"/>
        <v>5.3065898313576047E-3</v>
      </c>
    </row>
    <row r="163" spans="1:9" s="3" customFormat="1" ht="21" x14ac:dyDescent="0.25">
      <c r="A163" s="2" t="s">
        <v>132</v>
      </c>
      <c r="C163" s="3">
        <v>0</v>
      </c>
      <c r="E163" s="24">
        <f t="shared" si="4"/>
        <v>0</v>
      </c>
      <c r="G163" s="3">
        <v>84618493148</v>
      </c>
      <c r="I163" s="24">
        <f t="shared" si="5"/>
        <v>2.445071113484497E-3</v>
      </c>
    </row>
    <row r="164" spans="1:9" s="3" customFormat="1" ht="21" x14ac:dyDescent="0.25">
      <c r="A164" s="2" t="s">
        <v>132</v>
      </c>
      <c r="C164" s="3">
        <v>0</v>
      </c>
      <c r="E164" s="24">
        <f t="shared" si="4"/>
        <v>0</v>
      </c>
      <c r="G164" s="3">
        <v>23862328765</v>
      </c>
      <c r="I164" s="24">
        <f t="shared" si="5"/>
        <v>6.895075602649242E-4</v>
      </c>
    </row>
    <row r="165" spans="1:9" s="3" customFormat="1" ht="21" x14ac:dyDescent="0.25">
      <c r="A165" s="2" t="s">
        <v>146</v>
      </c>
      <c r="C165" s="3">
        <v>0</v>
      </c>
      <c r="E165" s="24">
        <f t="shared" si="4"/>
        <v>0</v>
      </c>
      <c r="G165" s="3">
        <v>163972602740</v>
      </c>
      <c r="I165" s="24">
        <f t="shared" si="5"/>
        <v>4.7380266351613578E-3</v>
      </c>
    </row>
    <row r="166" spans="1:9" s="3" customFormat="1" ht="21" x14ac:dyDescent="0.25">
      <c r="A166" s="2" t="s">
        <v>132</v>
      </c>
      <c r="C166" s="3">
        <v>0</v>
      </c>
      <c r="E166" s="24">
        <f t="shared" si="4"/>
        <v>0</v>
      </c>
      <c r="G166" s="3">
        <v>121339726025</v>
      </c>
      <c r="I166" s="24">
        <f t="shared" si="5"/>
        <v>3.5061397099442771E-3</v>
      </c>
    </row>
    <row r="167" spans="1:9" s="3" customFormat="1" ht="21" x14ac:dyDescent="0.25">
      <c r="A167" s="2" t="s">
        <v>136</v>
      </c>
      <c r="C167" s="3">
        <v>8898630136</v>
      </c>
      <c r="E167" s="24">
        <f t="shared" si="4"/>
        <v>2.6305499384726193E-3</v>
      </c>
      <c r="G167" s="3">
        <v>255578096108</v>
      </c>
      <c r="I167" s="24">
        <f t="shared" si="5"/>
        <v>7.3849887511002708E-3</v>
      </c>
    </row>
    <row r="168" spans="1:9" s="3" customFormat="1" ht="21" x14ac:dyDescent="0.25">
      <c r="A168" s="2" t="s">
        <v>143</v>
      </c>
      <c r="C168" s="3">
        <v>0</v>
      </c>
      <c r="E168" s="24">
        <f t="shared" si="4"/>
        <v>0</v>
      </c>
      <c r="G168" s="3">
        <v>99002739723</v>
      </c>
      <c r="I168" s="24">
        <f t="shared" si="5"/>
        <v>2.8607072762350748E-3</v>
      </c>
    </row>
    <row r="169" spans="1:9" s="3" customFormat="1" ht="21" x14ac:dyDescent="0.25">
      <c r="A169" s="2" t="s">
        <v>139</v>
      </c>
      <c r="C169" s="3">
        <v>20498630135</v>
      </c>
      <c r="E169" s="24">
        <f t="shared" si="4"/>
        <v>6.0596596797803165E-3</v>
      </c>
      <c r="G169" s="3">
        <v>113802739715</v>
      </c>
      <c r="I169" s="24">
        <f t="shared" si="5"/>
        <v>3.2883567310264508E-3</v>
      </c>
    </row>
    <row r="170" spans="1:9" s="3" customFormat="1" ht="21" x14ac:dyDescent="0.25">
      <c r="A170" s="2" t="s">
        <v>141</v>
      </c>
      <c r="C170" s="3">
        <v>45764383562</v>
      </c>
      <c r="E170" s="24">
        <f t="shared" si="4"/>
        <v>1.3528542542321085E-2</v>
      </c>
      <c r="G170" s="3">
        <v>253177926381</v>
      </c>
      <c r="I170" s="24">
        <f t="shared" si="5"/>
        <v>7.315635286525058E-3</v>
      </c>
    </row>
    <row r="171" spans="1:9" s="3" customFormat="1" ht="21" x14ac:dyDescent="0.25">
      <c r="A171" s="2" t="s">
        <v>139</v>
      </c>
      <c r="C171" s="3">
        <v>44095890405</v>
      </c>
      <c r="E171" s="24">
        <f t="shared" si="4"/>
        <v>1.3035314426935984E-2</v>
      </c>
      <c r="G171" s="3">
        <v>240246575310</v>
      </c>
      <c r="I171" s="24">
        <f t="shared" si="5"/>
        <v>6.9419808785373379E-3</v>
      </c>
    </row>
    <row r="172" spans="1:9" s="3" customFormat="1" ht="21" x14ac:dyDescent="0.25">
      <c r="A172" s="2" t="s">
        <v>139</v>
      </c>
      <c r="C172" s="3">
        <v>119178082189</v>
      </c>
      <c r="E172" s="24">
        <f t="shared" si="4"/>
        <v>3.5230579536198257E-2</v>
      </c>
      <c r="G172" s="3">
        <v>645205479437</v>
      </c>
      <c r="I172" s="24">
        <f t="shared" si="5"/>
        <v>1.864336294991813E-2</v>
      </c>
    </row>
    <row r="173" spans="1:9" s="3" customFormat="1" ht="21" x14ac:dyDescent="0.25">
      <c r="A173" s="2" t="s">
        <v>139</v>
      </c>
      <c r="C173" s="3">
        <v>107260273944</v>
      </c>
      <c r="E173" s="24">
        <f t="shared" si="4"/>
        <v>3.1707521574862937E-2</v>
      </c>
      <c r="G173" s="3">
        <v>569589040944</v>
      </c>
      <c r="I173" s="24">
        <f t="shared" si="5"/>
        <v>1.6458408307196731E-2</v>
      </c>
    </row>
    <row r="174" spans="1:9" s="3" customFormat="1" ht="21" x14ac:dyDescent="0.25">
      <c r="A174" s="2" t="s">
        <v>132</v>
      </c>
      <c r="C174" s="3">
        <v>0</v>
      </c>
      <c r="E174" s="24">
        <f t="shared" si="4"/>
        <v>0</v>
      </c>
      <c r="G174" s="3">
        <v>17993835613</v>
      </c>
      <c r="I174" s="24">
        <f t="shared" si="5"/>
        <v>5.199360806530124E-4</v>
      </c>
    </row>
    <row r="175" spans="1:9" s="3" customFormat="1" ht="21" x14ac:dyDescent="0.25">
      <c r="A175" s="2" t="s">
        <v>139</v>
      </c>
      <c r="C175" s="3">
        <v>88191780810</v>
      </c>
      <c r="E175" s="24">
        <f t="shared" si="4"/>
        <v>2.6070628853871968E-2</v>
      </c>
      <c r="G175" s="3">
        <v>456164383500</v>
      </c>
      <c r="I175" s="24">
        <f t="shared" si="5"/>
        <v>1.3180976351653172E-2</v>
      </c>
    </row>
    <row r="176" spans="1:9" s="3" customFormat="1" ht="21" x14ac:dyDescent="0.25">
      <c r="A176" s="2" t="s">
        <v>132</v>
      </c>
      <c r="C176" s="3">
        <v>0</v>
      </c>
      <c r="E176" s="24">
        <f t="shared" si="4"/>
        <v>0</v>
      </c>
      <c r="G176" s="3">
        <v>19987397259</v>
      </c>
      <c r="I176" s="24">
        <f t="shared" si="5"/>
        <v>5.7754050980610247E-4</v>
      </c>
    </row>
    <row r="177" spans="1:9" s="3" customFormat="1" ht="21" x14ac:dyDescent="0.25">
      <c r="A177" s="2" t="s">
        <v>179</v>
      </c>
      <c r="C177" s="3">
        <v>0</v>
      </c>
      <c r="E177" s="24">
        <f t="shared" si="4"/>
        <v>0</v>
      </c>
      <c r="G177" s="3">
        <v>68654794517</v>
      </c>
      <c r="I177" s="24">
        <f t="shared" si="5"/>
        <v>1.9837963148567144E-3</v>
      </c>
    </row>
    <row r="178" spans="1:9" s="3" customFormat="1" ht="21" x14ac:dyDescent="0.25">
      <c r="A178" s="2" t="s">
        <v>132</v>
      </c>
      <c r="C178" s="3">
        <v>0</v>
      </c>
      <c r="E178" s="24">
        <f t="shared" si="4"/>
        <v>0</v>
      </c>
      <c r="G178" s="3">
        <v>62136986301</v>
      </c>
      <c r="I178" s="24">
        <f t="shared" si="5"/>
        <v>1.7954627248895642E-3</v>
      </c>
    </row>
    <row r="179" spans="1:9" s="3" customFormat="1" ht="21" x14ac:dyDescent="0.25">
      <c r="A179" s="2" t="s">
        <v>132</v>
      </c>
      <c r="C179" s="3">
        <v>0</v>
      </c>
      <c r="E179" s="24">
        <f t="shared" si="4"/>
        <v>0</v>
      </c>
      <c r="G179" s="3">
        <v>84575342466</v>
      </c>
      <c r="I179" s="24">
        <f t="shared" si="5"/>
        <v>2.4438242644546893E-3</v>
      </c>
    </row>
    <row r="180" spans="1:9" s="3" customFormat="1" ht="21" x14ac:dyDescent="0.25">
      <c r="A180" s="2" t="s">
        <v>136</v>
      </c>
      <c r="C180" s="3">
        <v>3945205499</v>
      </c>
      <c r="E180" s="24">
        <f t="shared" si="4"/>
        <v>1.1662536732110213E-3</v>
      </c>
      <c r="G180" s="3">
        <v>232551369857</v>
      </c>
      <c r="I180" s="24">
        <f t="shared" si="5"/>
        <v>6.7196261205466684E-3</v>
      </c>
    </row>
    <row r="181" spans="1:9" s="3" customFormat="1" ht="21" x14ac:dyDescent="0.25">
      <c r="A181" s="2" t="s">
        <v>188</v>
      </c>
      <c r="C181" s="3">
        <v>0</v>
      </c>
      <c r="E181" s="24">
        <f t="shared" si="4"/>
        <v>0</v>
      </c>
      <c r="G181" s="3">
        <v>53353525923</v>
      </c>
      <c r="I181" s="24">
        <f t="shared" si="5"/>
        <v>1.5416625867906619E-3</v>
      </c>
    </row>
    <row r="182" spans="1:9" s="3" customFormat="1" ht="21" x14ac:dyDescent="0.25">
      <c r="A182" s="2" t="s">
        <v>145</v>
      </c>
      <c r="C182" s="3">
        <v>904109598</v>
      </c>
      <c r="E182" s="24">
        <f t="shared" si="4"/>
        <v>2.6726646810162522E-4</v>
      </c>
      <c r="G182" s="3">
        <v>50547945202</v>
      </c>
      <c r="I182" s="24">
        <f t="shared" si="5"/>
        <v>1.4605946769016491E-3</v>
      </c>
    </row>
    <row r="183" spans="1:9" s="3" customFormat="1" ht="21" x14ac:dyDescent="0.25">
      <c r="A183" s="2" t="s">
        <v>139</v>
      </c>
      <c r="C183" s="3">
        <v>109643835593</v>
      </c>
      <c r="E183" s="24">
        <f t="shared" si="4"/>
        <v>3.241213316713E-2</v>
      </c>
      <c r="G183" s="3">
        <v>540657534131</v>
      </c>
      <c r="I183" s="24">
        <f t="shared" si="5"/>
        <v>1.5622425663848062E-2</v>
      </c>
    </row>
    <row r="184" spans="1:9" s="3" customFormat="1" ht="21" x14ac:dyDescent="0.25">
      <c r="A184" s="2" t="s">
        <v>136</v>
      </c>
      <c r="C184" s="3">
        <v>22882191805</v>
      </c>
      <c r="E184" s="24">
        <f t="shared" si="4"/>
        <v>6.7642712782552518E-3</v>
      </c>
      <c r="G184" s="3">
        <v>108887671228</v>
      </c>
      <c r="I184" s="24">
        <f t="shared" si="5"/>
        <v>3.1463346796842891E-3</v>
      </c>
    </row>
    <row r="185" spans="1:9" s="3" customFormat="1" ht="21" x14ac:dyDescent="0.25">
      <c r="A185" s="2" t="s">
        <v>179</v>
      </c>
      <c r="C185" s="3">
        <v>0</v>
      </c>
      <c r="E185" s="24">
        <f t="shared" si="4"/>
        <v>0</v>
      </c>
      <c r="G185" s="3">
        <v>212232328766</v>
      </c>
      <c r="I185" s="24">
        <f t="shared" si="5"/>
        <v>6.1325026847935124E-3</v>
      </c>
    </row>
    <row r="186" spans="1:9" s="3" customFormat="1" ht="21" x14ac:dyDescent="0.25">
      <c r="A186" s="2" t="s">
        <v>142</v>
      </c>
      <c r="C186" s="3">
        <v>70934794520</v>
      </c>
      <c r="E186" s="24">
        <f t="shared" si="4"/>
        <v>2.0969240940272506E-2</v>
      </c>
      <c r="G186" s="3">
        <v>319912301501</v>
      </c>
      <c r="I186" s="24">
        <f t="shared" si="5"/>
        <v>9.2439406345884104E-3</v>
      </c>
    </row>
    <row r="187" spans="1:9" s="3" customFormat="1" ht="21" x14ac:dyDescent="0.25">
      <c r="A187" s="2" t="s">
        <v>141</v>
      </c>
      <c r="C187" s="3">
        <v>8767123291</v>
      </c>
      <c r="E187" s="24">
        <f t="shared" si="4"/>
        <v>2.5916748175004627E-3</v>
      </c>
      <c r="G187" s="3">
        <v>184109589036</v>
      </c>
      <c r="I187" s="24">
        <f t="shared" si="5"/>
        <v>5.3198895551127574E-3</v>
      </c>
    </row>
    <row r="188" spans="1:9" s="3" customFormat="1" ht="21" x14ac:dyDescent="0.25">
      <c r="A188" s="2" t="s">
        <v>145</v>
      </c>
      <c r="C188" s="3">
        <v>10169862999</v>
      </c>
      <c r="E188" s="24">
        <f t="shared" si="4"/>
        <v>3.0063427828139612E-3</v>
      </c>
      <c r="G188" s="3">
        <v>44142940926</v>
      </c>
      <c r="I188" s="24">
        <f t="shared" si="5"/>
        <v>1.2755205831145933E-3</v>
      </c>
    </row>
    <row r="189" spans="1:9" s="3" customFormat="1" ht="21" x14ac:dyDescent="0.25">
      <c r="A189" s="2" t="s">
        <v>136</v>
      </c>
      <c r="C189" s="3">
        <v>25424666479</v>
      </c>
      <c r="E189" s="24">
        <f t="shared" si="4"/>
        <v>7.5158596120822431E-3</v>
      </c>
      <c r="G189" s="3">
        <v>108712337686</v>
      </c>
      <c r="I189" s="24">
        <f t="shared" si="5"/>
        <v>3.1412683760570271E-3</v>
      </c>
    </row>
    <row r="190" spans="1:9" s="3" customFormat="1" ht="21" x14ac:dyDescent="0.25">
      <c r="A190" s="2" t="s">
        <v>149</v>
      </c>
      <c r="C190" s="3">
        <v>0</v>
      </c>
      <c r="E190" s="24">
        <f t="shared" si="4"/>
        <v>0</v>
      </c>
      <c r="G190" s="3">
        <v>19068493151</v>
      </c>
      <c r="I190" s="24">
        <f t="shared" si="5"/>
        <v>5.5098856108960444E-4</v>
      </c>
    </row>
    <row r="191" spans="1:9" s="3" customFormat="1" ht="21" x14ac:dyDescent="0.25">
      <c r="A191" s="2" t="s">
        <v>132</v>
      </c>
      <c r="C191" s="3">
        <v>1087123311</v>
      </c>
      <c r="E191" s="24">
        <f t="shared" si="4"/>
        <v>3.2136768414432282E-4</v>
      </c>
      <c r="G191" s="3">
        <v>367202191791</v>
      </c>
      <c r="I191" s="24">
        <f t="shared" si="5"/>
        <v>1.0610393054223148E-2</v>
      </c>
    </row>
    <row r="192" spans="1:9" s="3" customFormat="1" ht="21" x14ac:dyDescent="0.25">
      <c r="A192" s="2" t="s">
        <v>136</v>
      </c>
      <c r="C192" s="3">
        <v>0</v>
      </c>
      <c r="E192" s="24">
        <f t="shared" si="4"/>
        <v>0</v>
      </c>
      <c r="G192" s="3">
        <v>111439726024</v>
      </c>
      <c r="I192" s="24">
        <f t="shared" si="5"/>
        <v>3.2200768987854411E-3</v>
      </c>
    </row>
    <row r="193" spans="1:9" s="3" customFormat="1" ht="21" x14ac:dyDescent="0.25">
      <c r="A193" s="2" t="s">
        <v>132</v>
      </c>
      <c r="C193" s="3">
        <v>0</v>
      </c>
      <c r="E193" s="24">
        <f t="shared" si="4"/>
        <v>0</v>
      </c>
      <c r="G193" s="3">
        <v>241446575342</v>
      </c>
      <c r="I193" s="24">
        <f t="shared" si="5"/>
        <v>6.9766551595989478E-3</v>
      </c>
    </row>
    <row r="194" spans="1:9" s="3" customFormat="1" ht="21" x14ac:dyDescent="0.25">
      <c r="A194" s="2" t="s">
        <v>132</v>
      </c>
      <c r="C194" s="3">
        <v>0</v>
      </c>
      <c r="E194" s="24">
        <f t="shared" si="4"/>
        <v>0</v>
      </c>
      <c r="G194" s="3">
        <v>49095890412</v>
      </c>
      <c r="I194" s="24">
        <f t="shared" si="5"/>
        <v>1.418637214766084E-3</v>
      </c>
    </row>
    <row r="195" spans="1:9" s="3" customFormat="1" ht="21" x14ac:dyDescent="0.25">
      <c r="A195" s="2" t="s">
        <v>141</v>
      </c>
      <c r="C195" s="3">
        <v>58476712389</v>
      </c>
      <c r="E195" s="24">
        <f t="shared" si="4"/>
        <v>1.7286471043970245E-2</v>
      </c>
      <c r="G195" s="3">
        <v>413323904545</v>
      </c>
      <c r="I195" s="24">
        <f t="shared" si="5"/>
        <v>1.1943090711247075E-2</v>
      </c>
    </row>
    <row r="196" spans="1:9" s="3" customFormat="1" ht="21" x14ac:dyDescent="0.25">
      <c r="A196" s="2" t="s">
        <v>140</v>
      </c>
      <c r="C196" s="3">
        <v>254246575323</v>
      </c>
      <c r="E196" s="24">
        <f t="shared" si="4"/>
        <v>7.515856967322232E-2</v>
      </c>
      <c r="G196" s="3">
        <v>962859672717</v>
      </c>
      <c r="I196" s="24">
        <f t="shared" si="5"/>
        <v>2.7822055020311095E-2</v>
      </c>
    </row>
    <row r="197" spans="1:9" s="3" customFormat="1" ht="21" x14ac:dyDescent="0.25">
      <c r="A197" s="2" t="s">
        <v>132</v>
      </c>
      <c r="C197" s="3">
        <v>0</v>
      </c>
      <c r="E197" s="24">
        <f t="shared" si="4"/>
        <v>0</v>
      </c>
      <c r="G197" s="3">
        <v>778871232879</v>
      </c>
      <c r="I197" s="24">
        <f t="shared" si="5"/>
        <v>2.250566609955652E-2</v>
      </c>
    </row>
    <row r="198" spans="1:9" s="3" customFormat="1" ht="21" x14ac:dyDescent="0.25">
      <c r="A198" s="2" t="s">
        <v>136</v>
      </c>
      <c r="C198" s="3">
        <v>7118904108</v>
      </c>
      <c r="E198" s="24">
        <f t="shared" si="4"/>
        <v>2.1044399505416051E-3</v>
      </c>
      <c r="G198" s="3">
        <v>27002739720</v>
      </c>
      <c r="I198" s="24">
        <f t="shared" si="5"/>
        <v>7.8025046793063762E-4</v>
      </c>
    </row>
    <row r="199" spans="1:9" s="3" customFormat="1" ht="21" x14ac:dyDescent="0.25">
      <c r="A199" s="2" t="s">
        <v>136</v>
      </c>
      <c r="C199" s="3">
        <v>41205481737</v>
      </c>
      <c r="E199" s="24">
        <f t="shared" si="4"/>
        <v>1.2180872313086549E-2</v>
      </c>
      <c r="G199" s="3">
        <v>251616440630</v>
      </c>
      <c r="I199" s="24">
        <f t="shared" si="5"/>
        <v>7.2705157912250169E-3</v>
      </c>
    </row>
    <row r="200" spans="1:9" s="3" customFormat="1" ht="21" x14ac:dyDescent="0.25">
      <c r="A200" s="2" t="s">
        <v>141</v>
      </c>
      <c r="C200" s="3">
        <v>17797260274</v>
      </c>
      <c r="E200" s="24">
        <f t="shared" si="4"/>
        <v>5.2610998775364645E-3</v>
      </c>
      <c r="G200" s="3">
        <v>66164445954</v>
      </c>
      <c r="I200" s="24">
        <f t="shared" si="5"/>
        <v>1.9118371117632608E-3</v>
      </c>
    </row>
    <row r="201" spans="1:9" s="3" customFormat="1" ht="21" x14ac:dyDescent="0.25">
      <c r="A201" s="2" t="s">
        <v>132</v>
      </c>
      <c r="C201" s="3">
        <v>0</v>
      </c>
      <c r="E201" s="24">
        <f t="shared" ref="E201:E241" si="6">+C201/$C$242</f>
        <v>0</v>
      </c>
      <c r="G201" s="3">
        <v>116602739724</v>
      </c>
      <c r="I201" s="24">
        <f t="shared" ref="I201:I241" si="7">+G201/$G$242</f>
        <v>3.3692633849394206E-3</v>
      </c>
    </row>
    <row r="202" spans="1:9" s="3" customFormat="1" ht="21" x14ac:dyDescent="0.25">
      <c r="A202" s="2" t="s">
        <v>132</v>
      </c>
      <c r="C202" s="3">
        <v>7627397260</v>
      </c>
      <c r="E202" s="24">
        <f t="shared" si="6"/>
        <v>2.2547570902883098E-3</v>
      </c>
      <c r="G202" s="3">
        <v>26516980415</v>
      </c>
      <c r="I202" s="24">
        <f t="shared" si="7"/>
        <v>7.6621433941338236E-4</v>
      </c>
    </row>
    <row r="203" spans="1:9" s="3" customFormat="1" ht="21" x14ac:dyDescent="0.25">
      <c r="A203" s="2" t="s">
        <v>132</v>
      </c>
      <c r="C203" s="3">
        <v>0</v>
      </c>
      <c r="E203" s="24">
        <f t="shared" si="6"/>
        <v>0</v>
      </c>
      <c r="G203" s="3">
        <v>211989041097</v>
      </c>
      <c r="I203" s="24">
        <f t="shared" si="7"/>
        <v>6.1254728308028673E-3</v>
      </c>
    </row>
    <row r="204" spans="1:9" s="3" customFormat="1" ht="21" x14ac:dyDescent="0.25">
      <c r="A204" s="2" t="s">
        <v>136</v>
      </c>
      <c r="C204" s="3">
        <v>36865753444</v>
      </c>
      <c r="E204" s="24">
        <f t="shared" si="6"/>
        <v>1.0897992609169497E-2</v>
      </c>
      <c r="G204" s="3">
        <v>120767123284</v>
      </c>
      <c r="I204" s="24">
        <f t="shared" si="7"/>
        <v>3.4895942200704219E-3</v>
      </c>
    </row>
    <row r="205" spans="1:9" s="3" customFormat="1" ht="21" x14ac:dyDescent="0.25">
      <c r="A205" s="2" t="s">
        <v>143</v>
      </c>
      <c r="C205" s="3">
        <v>63561643888</v>
      </c>
      <c r="E205" s="24">
        <f t="shared" si="6"/>
        <v>1.8789642435229421E-2</v>
      </c>
      <c r="G205" s="3">
        <v>199452054791</v>
      </c>
      <c r="I205" s="24">
        <f t="shared" si="7"/>
        <v>5.7632136847632779E-3</v>
      </c>
    </row>
    <row r="206" spans="1:9" s="3" customFormat="1" ht="21" x14ac:dyDescent="0.25">
      <c r="A206" s="2" t="s">
        <v>146</v>
      </c>
      <c r="C206" s="3">
        <v>0</v>
      </c>
      <c r="E206" s="24">
        <f t="shared" si="6"/>
        <v>0</v>
      </c>
      <c r="G206" s="3">
        <v>222246575341</v>
      </c>
      <c r="I206" s="24">
        <f t="shared" si="7"/>
        <v>6.4218666773786523E-3</v>
      </c>
    </row>
    <row r="207" spans="1:9" s="3" customFormat="1" ht="21" x14ac:dyDescent="0.25">
      <c r="A207" s="2" t="s">
        <v>136</v>
      </c>
      <c r="C207" s="3">
        <v>0</v>
      </c>
      <c r="E207" s="24">
        <f t="shared" si="6"/>
        <v>0</v>
      </c>
      <c r="G207" s="3">
        <v>221106849313</v>
      </c>
      <c r="I207" s="24">
        <f t="shared" si="7"/>
        <v>6.388934027733436E-3</v>
      </c>
    </row>
    <row r="208" spans="1:9" s="3" customFormat="1" ht="21" x14ac:dyDescent="0.25">
      <c r="A208" s="2" t="s">
        <v>132</v>
      </c>
      <c r="C208" s="3">
        <v>11441095891</v>
      </c>
      <c r="E208" s="24">
        <f t="shared" si="6"/>
        <v>3.3821356357280775E-3</v>
      </c>
      <c r="G208" s="3">
        <v>33090179763</v>
      </c>
      <c r="I208" s="24">
        <f t="shared" si="7"/>
        <v>9.5614846907059192E-4</v>
      </c>
    </row>
    <row r="209" spans="1:9" s="3" customFormat="1" ht="21" x14ac:dyDescent="0.25">
      <c r="A209" s="2" t="s">
        <v>137</v>
      </c>
      <c r="C209" s="3">
        <v>63561643836</v>
      </c>
      <c r="E209" s="24">
        <f t="shared" si="6"/>
        <v>1.878964241985755E-2</v>
      </c>
      <c r="G209" s="3">
        <v>179390188069</v>
      </c>
      <c r="I209" s="24">
        <f t="shared" si="7"/>
        <v>5.183521362439083E-3</v>
      </c>
    </row>
    <row r="210" spans="1:9" s="3" customFormat="1" ht="21" x14ac:dyDescent="0.25">
      <c r="A210" s="2" t="s">
        <v>137</v>
      </c>
      <c r="C210" s="3">
        <v>7627397260</v>
      </c>
      <c r="E210" s="24">
        <f t="shared" si="6"/>
        <v>2.2547570902883098E-3</v>
      </c>
      <c r="G210" s="3">
        <v>21260869745</v>
      </c>
      <c r="I210" s="24">
        <f t="shared" si="7"/>
        <v>6.143377945780009E-4</v>
      </c>
    </row>
    <row r="211" spans="1:9" s="3" customFormat="1" ht="21" x14ac:dyDescent="0.25">
      <c r="A211" s="2" t="s">
        <v>137</v>
      </c>
      <c r="C211" s="3">
        <v>7627397260</v>
      </c>
      <c r="E211" s="24">
        <f t="shared" si="6"/>
        <v>2.2547570902883098E-3</v>
      </c>
      <c r="G211" s="3">
        <v>20995379209</v>
      </c>
      <c r="I211" s="24">
        <f t="shared" si="7"/>
        <v>6.0666638356218728E-4</v>
      </c>
    </row>
    <row r="212" spans="1:9" s="3" customFormat="1" ht="21" x14ac:dyDescent="0.25">
      <c r="A212" s="2" t="s">
        <v>143</v>
      </c>
      <c r="C212" s="3">
        <v>11441095917</v>
      </c>
      <c r="E212" s="24">
        <f t="shared" si="6"/>
        <v>3.3821356434140131E-3</v>
      </c>
      <c r="G212" s="3">
        <v>29983561641</v>
      </c>
      <c r="I212" s="24">
        <f t="shared" si="7"/>
        <v>8.6638201320326494E-4</v>
      </c>
    </row>
    <row r="213" spans="1:9" s="3" customFormat="1" ht="21" x14ac:dyDescent="0.25">
      <c r="A213" s="2" t="s">
        <v>138</v>
      </c>
      <c r="C213" s="3">
        <v>0</v>
      </c>
      <c r="E213" s="24">
        <f t="shared" si="6"/>
        <v>0</v>
      </c>
      <c r="G213" s="3">
        <v>95123287670</v>
      </c>
      <c r="I213" s="24">
        <f t="shared" si="7"/>
        <v>2.7486096035153782E-3</v>
      </c>
    </row>
    <row r="214" spans="1:9" s="3" customFormat="1" ht="21" x14ac:dyDescent="0.25">
      <c r="A214" s="2" t="s">
        <v>141</v>
      </c>
      <c r="C214" s="3">
        <v>40425205458</v>
      </c>
      <c r="E214" s="24">
        <f t="shared" si="6"/>
        <v>1.1950212572615783E-2</v>
      </c>
      <c r="G214" s="3">
        <v>91829834082</v>
      </c>
      <c r="I214" s="24">
        <f t="shared" si="7"/>
        <v>2.6534444932417144E-3</v>
      </c>
    </row>
    <row r="215" spans="1:9" s="3" customFormat="1" ht="21" x14ac:dyDescent="0.25">
      <c r="A215" s="2" t="s">
        <v>189</v>
      </c>
      <c r="C215" s="3">
        <v>0</v>
      </c>
      <c r="E215" s="24">
        <f t="shared" si="6"/>
        <v>0</v>
      </c>
      <c r="G215" s="3">
        <v>3221917808</v>
      </c>
      <c r="I215" s="24">
        <f t="shared" si="7"/>
        <v>9.3098067210716873E-5</v>
      </c>
    </row>
    <row r="216" spans="1:9" s="3" customFormat="1" ht="21" x14ac:dyDescent="0.25">
      <c r="A216" s="2" t="s">
        <v>140</v>
      </c>
      <c r="C216" s="3">
        <v>93435616438</v>
      </c>
      <c r="E216" s="24">
        <f t="shared" si="6"/>
        <v>2.7620774356918634E-2</v>
      </c>
      <c r="G216" s="3">
        <v>196536986294</v>
      </c>
      <c r="I216" s="24">
        <f t="shared" si="7"/>
        <v>5.6789821000271011E-3</v>
      </c>
    </row>
    <row r="217" spans="1:9" s="3" customFormat="1" ht="21" x14ac:dyDescent="0.25">
      <c r="A217" s="2" t="s">
        <v>146</v>
      </c>
      <c r="C217" s="3">
        <v>10535616450</v>
      </c>
      <c r="E217" s="24">
        <f t="shared" si="6"/>
        <v>3.1144642243526792E-3</v>
      </c>
      <c r="G217" s="3">
        <v>23160273954</v>
      </c>
      <c r="I217" s="24">
        <f t="shared" si="7"/>
        <v>6.6922152260816064E-4</v>
      </c>
    </row>
    <row r="218" spans="1:9" s="3" customFormat="1" ht="21" x14ac:dyDescent="0.25">
      <c r="A218" s="2" t="s">
        <v>132</v>
      </c>
      <c r="C218" s="3">
        <v>1034520575</v>
      </c>
      <c r="E218" s="24">
        <f t="shared" si="6"/>
        <v>3.0581763634668601E-4</v>
      </c>
      <c r="G218" s="3">
        <v>16552328765</v>
      </c>
      <c r="I218" s="24">
        <f t="shared" si="7"/>
        <v>4.7828340376392749E-4</v>
      </c>
    </row>
    <row r="219" spans="1:9" s="3" customFormat="1" ht="21" x14ac:dyDescent="0.25">
      <c r="A219" s="2" t="s">
        <v>147</v>
      </c>
      <c r="C219" s="3">
        <v>14027397262</v>
      </c>
      <c r="E219" s="24">
        <f t="shared" si="6"/>
        <v>4.146679706936534E-3</v>
      </c>
      <c r="G219" s="3">
        <v>105205479452</v>
      </c>
      <c r="I219" s="24">
        <f t="shared" si="7"/>
        <v>3.0399368887184192E-3</v>
      </c>
    </row>
    <row r="220" spans="1:9" s="3" customFormat="1" ht="21" x14ac:dyDescent="0.25">
      <c r="A220" s="2" t="s">
        <v>146</v>
      </c>
      <c r="C220" s="3">
        <v>149136986307</v>
      </c>
      <c r="E220" s="24">
        <f t="shared" si="6"/>
        <v>4.4086818325749406E-2</v>
      </c>
      <c r="G220" s="3">
        <v>278503710707</v>
      </c>
      <c r="I220" s="24">
        <f t="shared" si="7"/>
        <v>8.0474297368650742E-3</v>
      </c>
    </row>
    <row r="221" spans="1:9" s="3" customFormat="1" ht="21" x14ac:dyDescent="0.25">
      <c r="A221" s="2" t="s">
        <v>140</v>
      </c>
      <c r="C221" s="3">
        <v>83901369836</v>
      </c>
      <c r="E221" s="24">
        <f t="shared" si="6"/>
        <v>2.4802327986076698E-2</v>
      </c>
      <c r="G221" s="3">
        <v>152931106927</v>
      </c>
      <c r="I221" s="24">
        <f t="shared" si="7"/>
        <v>4.4189800360354735E-3</v>
      </c>
    </row>
    <row r="222" spans="1:9" s="3" customFormat="1" ht="21" x14ac:dyDescent="0.25">
      <c r="A222" s="2" t="s">
        <v>148</v>
      </c>
      <c r="C222" s="3">
        <v>154931506849</v>
      </c>
      <c r="E222" s="24">
        <f t="shared" si="6"/>
        <v>4.5799753398033258E-2</v>
      </c>
      <c r="G222" s="3">
        <v>255421709108</v>
      </c>
      <c r="I222" s="24">
        <f t="shared" si="7"/>
        <v>7.3804699122271208E-3</v>
      </c>
    </row>
    <row r="223" spans="1:9" s="3" customFormat="1" ht="21" x14ac:dyDescent="0.25">
      <c r="A223" s="2" t="s">
        <v>138</v>
      </c>
      <c r="C223" s="3">
        <v>154931506849</v>
      </c>
      <c r="E223" s="24">
        <f t="shared" si="6"/>
        <v>4.5799753398033258E-2</v>
      </c>
      <c r="G223" s="3">
        <v>255421709108</v>
      </c>
      <c r="I223" s="24">
        <f t="shared" si="7"/>
        <v>7.3804699122271208E-3</v>
      </c>
    </row>
    <row r="224" spans="1:9" s="3" customFormat="1" ht="21" x14ac:dyDescent="0.25">
      <c r="A224" s="2" t="s">
        <v>149</v>
      </c>
      <c r="C224" s="3">
        <v>77465753425</v>
      </c>
      <c r="E224" s="24">
        <f t="shared" si="6"/>
        <v>2.2899876699164438E-2</v>
      </c>
      <c r="G224" s="3">
        <v>127710854545</v>
      </c>
      <c r="I224" s="24">
        <f t="shared" si="7"/>
        <v>3.6902349558535037E-3</v>
      </c>
    </row>
    <row r="225" spans="1:9" s="3" customFormat="1" ht="21" x14ac:dyDescent="0.25">
      <c r="A225" s="2" t="s">
        <v>149</v>
      </c>
      <c r="C225" s="3">
        <v>258219178082</v>
      </c>
      <c r="E225" s="24">
        <f t="shared" si="6"/>
        <v>7.6332922330153971E-2</v>
      </c>
      <c r="G225" s="3">
        <v>416761042427</v>
      </c>
      <c r="I225" s="24">
        <f t="shared" si="7"/>
        <v>1.2042407612738603E-2</v>
      </c>
    </row>
    <row r="226" spans="1:9" s="3" customFormat="1" ht="21" x14ac:dyDescent="0.25">
      <c r="A226" s="2" t="s">
        <v>146</v>
      </c>
      <c r="C226" s="3">
        <v>39369476572</v>
      </c>
      <c r="E226" s="24">
        <f t="shared" si="6"/>
        <v>1.1638125485764523E-2</v>
      </c>
      <c r="G226" s="3">
        <v>62243918459</v>
      </c>
      <c r="I226" s="24">
        <f t="shared" si="7"/>
        <v>1.7985525545580157E-3</v>
      </c>
    </row>
    <row r="227" spans="1:9" s="3" customFormat="1" ht="21" x14ac:dyDescent="0.25">
      <c r="A227" s="2" t="s">
        <v>148</v>
      </c>
      <c r="C227" s="3">
        <v>38732876712</v>
      </c>
      <c r="E227" s="24">
        <f t="shared" si="6"/>
        <v>1.1449938349434412E-2</v>
      </c>
      <c r="G227" s="3">
        <v>55843065075</v>
      </c>
      <c r="I227" s="24">
        <f t="shared" si="7"/>
        <v>1.6135984017643153E-3</v>
      </c>
    </row>
    <row r="228" spans="1:9" s="3" customFormat="1" ht="21" x14ac:dyDescent="0.25">
      <c r="A228" s="2" t="s">
        <v>151</v>
      </c>
      <c r="C228" s="3">
        <v>38732876712</v>
      </c>
      <c r="E228" s="24">
        <f t="shared" si="6"/>
        <v>1.1449938349434412E-2</v>
      </c>
      <c r="G228" s="3">
        <v>51868399017</v>
      </c>
      <c r="I228" s="24">
        <f t="shared" si="7"/>
        <v>1.4987494981426749E-3</v>
      </c>
    </row>
    <row r="229" spans="1:9" s="3" customFormat="1" ht="21" x14ac:dyDescent="0.25">
      <c r="A229" s="2" t="s">
        <v>137</v>
      </c>
      <c r="C229" s="3">
        <v>134496438356</v>
      </c>
      <c r="E229" s="24">
        <f t="shared" si="6"/>
        <v>3.9758883360130053E-2</v>
      </c>
      <c r="G229" s="3">
        <v>180119934726</v>
      </c>
      <c r="I229" s="24">
        <f t="shared" si="7"/>
        <v>5.2046075624506078E-3</v>
      </c>
    </row>
    <row r="230" spans="1:9" s="3" customFormat="1" ht="21" x14ac:dyDescent="0.25">
      <c r="A230" s="2" t="s">
        <v>132</v>
      </c>
      <c r="C230" s="3">
        <v>3305205480</v>
      </c>
      <c r="E230" s="24">
        <f t="shared" si="6"/>
        <v>9.7706140598867626E-4</v>
      </c>
      <c r="G230" s="3">
        <v>3753189428</v>
      </c>
      <c r="I230" s="24">
        <f t="shared" si="7"/>
        <v>1.0844928469463179E-4</v>
      </c>
    </row>
    <row r="231" spans="1:9" s="3" customFormat="1" ht="21" x14ac:dyDescent="0.25">
      <c r="A231" s="2" t="s">
        <v>146</v>
      </c>
      <c r="C231" s="3">
        <v>94904491633</v>
      </c>
      <c r="E231" s="24">
        <f t="shared" si="6"/>
        <v>2.8054992825916388E-2</v>
      </c>
      <c r="G231" s="3">
        <v>107723701047</v>
      </c>
      <c r="I231" s="24">
        <f t="shared" si="7"/>
        <v>3.1127014895784015E-3</v>
      </c>
    </row>
    <row r="232" spans="1:9" s="3" customFormat="1" ht="21" x14ac:dyDescent="0.25">
      <c r="A232" s="2" t="s">
        <v>138</v>
      </c>
      <c r="C232" s="3">
        <v>21797098422</v>
      </c>
      <c r="E232" s="24">
        <f t="shared" si="6"/>
        <v>6.4435036670315807E-3</v>
      </c>
      <c r="G232" s="3">
        <v>24012415182</v>
      </c>
      <c r="I232" s="24">
        <f t="shared" si="7"/>
        <v>6.9384434232143335E-4</v>
      </c>
    </row>
    <row r="233" spans="1:9" s="3" customFormat="1" ht="21" x14ac:dyDescent="0.25">
      <c r="A233" s="2" t="s">
        <v>140</v>
      </c>
      <c r="C233" s="3">
        <v>7881643836</v>
      </c>
      <c r="E233" s="24">
        <f t="shared" si="6"/>
        <v>2.329915660161662E-3</v>
      </c>
      <c r="G233" s="3">
        <v>8683962681</v>
      </c>
      <c r="I233" s="24">
        <f t="shared" si="7"/>
        <v>2.5092512891660183E-4</v>
      </c>
    </row>
    <row r="234" spans="1:9" s="3" customFormat="1" ht="21" x14ac:dyDescent="0.25">
      <c r="A234" s="2" t="s">
        <v>141</v>
      </c>
      <c r="C234" s="3">
        <v>252975342459</v>
      </c>
      <c r="E234" s="24">
        <f t="shared" si="6"/>
        <v>7.4782776828585376E-2</v>
      </c>
      <c r="G234" s="3">
        <v>270421917801</v>
      </c>
      <c r="I234" s="24">
        <f t="shared" si="7"/>
        <v>7.8139044441721071E-3</v>
      </c>
    </row>
    <row r="235" spans="1:9" s="3" customFormat="1" ht="21" x14ac:dyDescent="0.25">
      <c r="A235" s="2" t="s">
        <v>152</v>
      </c>
      <c r="C235" s="3">
        <v>47701212177</v>
      </c>
      <c r="E235" s="24">
        <f t="shared" si="6"/>
        <v>1.4101094082968718E-2</v>
      </c>
      <c r="G235" s="3">
        <v>47701212177</v>
      </c>
      <c r="I235" s="24">
        <f t="shared" si="7"/>
        <v>1.3783376615816552E-3</v>
      </c>
    </row>
    <row r="236" spans="1:9" s="3" customFormat="1" ht="21" x14ac:dyDescent="0.25">
      <c r="A236" s="2" t="s">
        <v>132</v>
      </c>
      <c r="C236" s="3">
        <v>90859451784</v>
      </c>
      <c r="E236" s="24">
        <f t="shared" si="6"/>
        <v>2.6859226830107812E-2</v>
      </c>
      <c r="G236" s="3">
        <v>90859451784</v>
      </c>
      <c r="I236" s="24">
        <f t="shared" si="7"/>
        <v>2.6254050702077133E-3</v>
      </c>
    </row>
    <row r="237" spans="1:9" s="3" customFormat="1" ht="21" x14ac:dyDescent="0.25">
      <c r="A237" s="2" t="s">
        <v>153</v>
      </c>
      <c r="C237" s="3">
        <v>11193273677</v>
      </c>
      <c r="E237" s="24">
        <f t="shared" si="6"/>
        <v>3.3088761901924656E-3</v>
      </c>
      <c r="G237" s="3">
        <v>11193273677</v>
      </c>
      <c r="I237" s="24">
        <f t="shared" si="7"/>
        <v>3.234322559383222E-4</v>
      </c>
    </row>
    <row r="238" spans="1:9" s="3" customFormat="1" ht="21" x14ac:dyDescent="0.25">
      <c r="A238" s="2" t="s">
        <v>154</v>
      </c>
      <c r="C238" s="3">
        <v>24736559497</v>
      </c>
      <c r="E238" s="24">
        <f t="shared" si="6"/>
        <v>7.3124463055959108E-3</v>
      </c>
      <c r="G238" s="3">
        <v>24736559497</v>
      </c>
      <c r="I238" s="24">
        <f t="shared" si="7"/>
        <v>7.1476866135301571E-4</v>
      </c>
    </row>
    <row r="239" spans="1:9" s="3" customFormat="1" ht="21" x14ac:dyDescent="0.25">
      <c r="A239" s="2" t="s">
        <v>132</v>
      </c>
      <c r="C239" s="3">
        <v>3527638187</v>
      </c>
      <c r="E239" s="24">
        <f t="shared" si="6"/>
        <v>1.0428153855080637E-3</v>
      </c>
      <c r="G239" s="3">
        <v>3527638187</v>
      </c>
      <c r="I239" s="24">
        <f t="shared" si="7"/>
        <v>1.0193192893157051E-4</v>
      </c>
    </row>
    <row r="240" spans="1:9" s="3" customFormat="1" ht="21" x14ac:dyDescent="0.25">
      <c r="A240" s="2" t="s">
        <v>132</v>
      </c>
      <c r="C240" s="3">
        <v>7693131610</v>
      </c>
      <c r="E240" s="24">
        <f t="shared" si="6"/>
        <v>2.2741890126971856E-3</v>
      </c>
      <c r="G240" s="3">
        <v>7693131610</v>
      </c>
      <c r="I240" s="24">
        <f t="shared" si="7"/>
        <v>2.2229483381305129E-4</v>
      </c>
    </row>
    <row r="241" spans="1:9" s="3" customFormat="1" ht="21.75" thickBot="1" x14ac:dyDescent="0.3">
      <c r="A241" s="2" t="s">
        <v>132</v>
      </c>
      <c r="C241" s="3">
        <v>1356431006</v>
      </c>
      <c r="E241" s="24">
        <f t="shared" si="6"/>
        <v>4.0097851521442908E-4</v>
      </c>
      <c r="G241" s="3">
        <v>1356431006</v>
      </c>
      <c r="I241" s="24">
        <f t="shared" si="7"/>
        <v>3.9194390573754915E-5</v>
      </c>
    </row>
    <row r="242" spans="1:9" s="3" customFormat="1" ht="21.75" thickBot="1" x14ac:dyDescent="0.3">
      <c r="A242" s="2" t="s">
        <v>24</v>
      </c>
      <c r="C242" s="6">
        <f>SUM(C8:C241)</f>
        <v>3382802206434</v>
      </c>
      <c r="D242" s="2"/>
      <c r="E242" s="25">
        <f>SUM(E8:E241)</f>
        <v>0.99999999999999989</v>
      </c>
      <c r="F242" s="2"/>
      <c r="G242" s="6">
        <f>SUM(G8:G241)</f>
        <v>34607784076844</v>
      </c>
      <c r="H242" s="2"/>
      <c r="I242" s="25">
        <f>SUM(I8:I241)</f>
        <v>0.99999999999999989</v>
      </c>
    </row>
    <row r="243" spans="1:9" s="3" customFormat="1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7"/>
  <sheetViews>
    <sheetView rightToLeft="1" topLeftCell="A40" workbookViewId="0">
      <selection activeCell="A43" sqref="A1:XFD1048576"/>
    </sheetView>
  </sheetViews>
  <sheetFormatPr defaultRowHeight="18.75" x14ac:dyDescent="0.25"/>
  <cols>
    <col min="1" max="1" width="40.28515625" style="3" bestFit="1" customWidth="1"/>
    <col min="2" max="2" width="1" style="3" customWidth="1"/>
    <col min="3" max="3" width="17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4" style="3" customWidth="1"/>
    <col min="14" max="14" width="1" style="3" customWidth="1"/>
    <col min="15" max="15" width="24" style="3" customWidth="1"/>
    <col min="16" max="16" width="1" style="3" customWidth="1"/>
    <col min="17" max="17" width="28" style="3" customWidth="1"/>
    <col min="18" max="18" width="1" style="3" customWidth="1"/>
    <col min="19" max="20" width="18.5703125" style="3" bestFit="1" customWidth="1"/>
    <col min="21" max="16384" width="9.140625" style="3"/>
  </cols>
  <sheetData>
    <row r="2" spans="1:17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</row>
    <row r="3" spans="1:17" ht="26.25" x14ac:dyDescent="0.25">
      <c r="A3" s="4" t="s">
        <v>155</v>
      </c>
      <c r="B3" s="4" t="s">
        <v>155</v>
      </c>
      <c r="C3" s="4" t="s">
        <v>155</v>
      </c>
      <c r="D3" s="4" t="s">
        <v>155</v>
      </c>
      <c r="E3" s="4" t="s">
        <v>155</v>
      </c>
      <c r="F3" s="4" t="s">
        <v>155</v>
      </c>
      <c r="G3" s="4" t="s">
        <v>155</v>
      </c>
      <c r="H3" s="4" t="s">
        <v>155</v>
      </c>
      <c r="I3" s="4" t="s">
        <v>155</v>
      </c>
      <c r="J3" s="4" t="s">
        <v>155</v>
      </c>
      <c r="K3" s="4" t="s">
        <v>155</v>
      </c>
      <c r="L3" s="4" t="s">
        <v>155</v>
      </c>
      <c r="M3" s="4" t="s">
        <v>155</v>
      </c>
      <c r="N3" s="4" t="s">
        <v>155</v>
      </c>
      <c r="O3" s="4" t="s">
        <v>155</v>
      </c>
      <c r="P3" s="4" t="s">
        <v>155</v>
      </c>
      <c r="Q3" s="4" t="s">
        <v>155</v>
      </c>
    </row>
    <row r="4" spans="1:17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</row>
    <row r="6" spans="1:17" ht="26.25" x14ac:dyDescent="0.25">
      <c r="A6" s="5" t="s">
        <v>3</v>
      </c>
      <c r="C6" s="5" t="s">
        <v>157</v>
      </c>
      <c r="D6" s="5" t="s">
        <v>157</v>
      </c>
      <c r="E6" s="5" t="s">
        <v>157</v>
      </c>
      <c r="F6" s="5" t="s">
        <v>157</v>
      </c>
      <c r="G6" s="5" t="s">
        <v>157</v>
      </c>
      <c r="H6" s="5" t="s">
        <v>157</v>
      </c>
      <c r="I6" s="5" t="s">
        <v>157</v>
      </c>
      <c r="K6" s="5" t="s">
        <v>158</v>
      </c>
      <c r="L6" s="5" t="s">
        <v>158</v>
      </c>
      <c r="M6" s="5" t="s">
        <v>158</v>
      </c>
      <c r="N6" s="5" t="s">
        <v>158</v>
      </c>
      <c r="O6" s="5" t="s">
        <v>158</v>
      </c>
      <c r="P6" s="5" t="s">
        <v>158</v>
      </c>
      <c r="Q6" s="5" t="s">
        <v>158</v>
      </c>
    </row>
    <row r="7" spans="1:17" ht="26.25" x14ac:dyDescent="0.25">
      <c r="A7" s="5" t="s">
        <v>3</v>
      </c>
      <c r="C7" s="5" t="s">
        <v>7</v>
      </c>
      <c r="E7" s="5" t="s">
        <v>201</v>
      </c>
      <c r="G7" s="5" t="s">
        <v>202</v>
      </c>
      <c r="I7" s="5" t="s">
        <v>204</v>
      </c>
      <c r="K7" s="5" t="s">
        <v>7</v>
      </c>
      <c r="M7" s="5" t="s">
        <v>201</v>
      </c>
      <c r="O7" s="5" t="s">
        <v>202</v>
      </c>
      <c r="Q7" s="5" t="s">
        <v>204</v>
      </c>
    </row>
    <row r="8" spans="1:17" ht="21" x14ac:dyDescent="0.25">
      <c r="A8" s="2" t="s">
        <v>205</v>
      </c>
      <c r="C8" s="3">
        <v>0</v>
      </c>
      <c r="E8" s="3">
        <v>0</v>
      </c>
      <c r="G8" s="3">
        <v>0</v>
      </c>
      <c r="I8" s="3">
        <v>0</v>
      </c>
      <c r="K8" s="3">
        <v>439704</v>
      </c>
      <c r="M8" s="3">
        <v>485374961908</v>
      </c>
      <c r="O8" s="3">
        <v>485374935315</v>
      </c>
      <c r="Q8" s="3">
        <f>+M8-O8</f>
        <v>26593</v>
      </c>
    </row>
    <row r="9" spans="1:17" ht="21" x14ac:dyDescent="0.25">
      <c r="A9" s="2" t="s">
        <v>15</v>
      </c>
      <c r="C9" s="3">
        <v>0</v>
      </c>
      <c r="E9" s="3">
        <v>0</v>
      </c>
      <c r="G9" s="3">
        <v>0</v>
      </c>
      <c r="I9" s="3">
        <v>0</v>
      </c>
      <c r="K9" s="3">
        <v>16000000</v>
      </c>
      <c r="M9" s="3">
        <v>92797269415</v>
      </c>
      <c r="O9" s="3">
        <v>73965074179</v>
      </c>
      <c r="Q9" s="3">
        <f t="shared" ref="Q9:Q46" si="0">+M9-O9</f>
        <v>18832195236</v>
      </c>
    </row>
    <row r="10" spans="1:17" ht="21" x14ac:dyDescent="0.25">
      <c r="A10" s="2" t="s">
        <v>20</v>
      </c>
      <c r="C10" s="3">
        <v>0</v>
      </c>
      <c r="E10" s="3">
        <v>0</v>
      </c>
      <c r="G10" s="3">
        <v>0</v>
      </c>
      <c r="I10" s="3">
        <v>0</v>
      </c>
      <c r="K10" s="3">
        <v>179895577</v>
      </c>
      <c r="M10" s="3">
        <v>3082138380971</v>
      </c>
      <c r="O10" s="3">
        <v>2959987346682</v>
      </c>
      <c r="Q10" s="3">
        <f t="shared" si="0"/>
        <v>122151034289</v>
      </c>
    </row>
    <row r="11" spans="1:17" ht="21" x14ac:dyDescent="0.25">
      <c r="A11" s="2" t="s">
        <v>16</v>
      </c>
      <c r="C11" s="3">
        <v>0</v>
      </c>
      <c r="E11" s="3">
        <v>0</v>
      </c>
      <c r="G11" s="3">
        <v>0</v>
      </c>
      <c r="I11" s="3">
        <v>0</v>
      </c>
      <c r="K11" s="3">
        <v>263809206</v>
      </c>
      <c r="M11" s="3">
        <v>3753542365727</v>
      </c>
      <c r="O11" s="3">
        <v>3544733152530</v>
      </c>
      <c r="Q11" s="3">
        <f t="shared" si="0"/>
        <v>208809213197</v>
      </c>
    </row>
    <row r="12" spans="1:17" ht="21" x14ac:dyDescent="0.25">
      <c r="A12" s="2" t="s">
        <v>200</v>
      </c>
      <c r="C12" s="3">
        <v>0</v>
      </c>
      <c r="E12" s="3">
        <v>0</v>
      </c>
      <c r="G12" s="3">
        <v>0</v>
      </c>
      <c r="I12" s="3">
        <v>0</v>
      </c>
      <c r="K12" s="3">
        <v>66800000</v>
      </c>
      <c r="M12" s="3">
        <v>79471766481</v>
      </c>
      <c r="O12" s="3">
        <v>88694833596</v>
      </c>
      <c r="Q12" s="3">
        <f>+M12-O12</f>
        <v>-9223067115</v>
      </c>
    </row>
    <row r="13" spans="1:17" ht="21" x14ac:dyDescent="0.25">
      <c r="A13" s="2" t="s">
        <v>206</v>
      </c>
      <c r="C13" s="3">
        <v>0</v>
      </c>
      <c r="E13" s="3">
        <v>0</v>
      </c>
      <c r="G13" s="3">
        <v>0</v>
      </c>
      <c r="I13" s="3">
        <v>0</v>
      </c>
      <c r="K13" s="3">
        <v>2000000</v>
      </c>
      <c r="M13" s="3">
        <v>25422965629</v>
      </c>
      <c r="O13" s="3">
        <v>20010710000</v>
      </c>
      <c r="Q13" s="3">
        <f t="shared" si="0"/>
        <v>5412255629</v>
      </c>
    </row>
    <row r="14" spans="1:17" ht="21" x14ac:dyDescent="0.25">
      <c r="A14" s="2" t="s">
        <v>207</v>
      </c>
      <c r="C14" s="3">
        <v>0</v>
      </c>
      <c r="E14" s="3">
        <v>0</v>
      </c>
      <c r="G14" s="3">
        <v>0</v>
      </c>
      <c r="I14" s="3">
        <v>0</v>
      </c>
      <c r="K14" s="3">
        <v>17</v>
      </c>
      <c r="M14" s="3">
        <v>17</v>
      </c>
      <c r="O14" s="3">
        <v>6679</v>
      </c>
      <c r="Q14" s="3">
        <f t="shared" si="0"/>
        <v>-6662</v>
      </c>
    </row>
    <row r="15" spans="1:17" ht="21" x14ac:dyDescent="0.25">
      <c r="A15" s="2" t="s">
        <v>56</v>
      </c>
      <c r="C15" s="3">
        <v>1000000</v>
      </c>
      <c r="E15" s="3">
        <v>1000000000000</v>
      </c>
      <c r="G15" s="3">
        <v>939474359617</v>
      </c>
      <c r="I15" s="3">
        <v>60525640383</v>
      </c>
      <c r="K15" s="3">
        <v>1000000</v>
      </c>
      <c r="M15" s="3">
        <v>1000000000000</v>
      </c>
      <c r="O15" s="3">
        <v>939474359617</v>
      </c>
      <c r="Q15" s="3">
        <f t="shared" si="0"/>
        <v>60525640383</v>
      </c>
    </row>
    <row r="16" spans="1:17" ht="21" x14ac:dyDescent="0.25">
      <c r="A16" s="2" t="s">
        <v>52</v>
      </c>
      <c r="C16" s="3">
        <v>2373000</v>
      </c>
      <c r="E16" s="3">
        <v>2373000000000</v>
      </c>
      <c r="G16" s="3">
        <v>2211562275517</v>
      </c>
      <c r="I16" s="3">
        <v>161437724483</v>
      </c>
      <c r="K16" s="3">
        <v>2373000</v>
      </c>
      <c r="M16" s="3">
        <v>2373000000000</v>
      </c>
      <c r="O16" s="3">
        <v>2211562275517</v>
      </c>
      <c r="Q16" s="3">
        <f t="shared" si="0"/>
        <v>161437724483</v>
      </c>
    </row>
    <row r="17" spans="1:17" ht="21" x14ac:dyDescent="0.25">
      <c r="A17" s="2" t="s">
        <v>59</v>
      </c>
      <c r="C17" s="3">
        <v>1000000</v>
      </c>
      <c r="E17" s="3">
        <v>1000000000000</v>
      </c>
      <c r="G17" s="3">
        <v>946636813438</v>
      </c>
      <c r="I17" s="3">
        <v>53363186562</v>
      </c>
      <c r="K17" s="3">
        <v>1000000</v>
      </c>
      <c r="M17" s="3">
        <v>1000000000000</v>
      </c>
      <c r="O17" s="3">
        <v>946636813438</v>
      </c>
      <c r="Q17" s="3">
        <f t="shared" si="0"/>
        <v>53363186562</v>
      </c>
    </row>
    <row r="18" spans="1:17" ht="21" x14ac:dyDescent="0.25">
      <c r="A18" s="2" t="s">
        <v>41</v>
      </c>
      <c r="C18" s="3">
        <v>724410</v>
      </c>
      <c r="E18" s="3">
        <v>2278923040953</v>
      </c>
      <c r="G18" s="3">
        <v>1888944776514</v>
      </c>
      <c r="I18" s="3">
        <v>389978264439</v>
      </c>
      <c r="K18" s="3">
        <v>724410</v>
      </c>
      <c r="M18" s="3">
        <v>2278923040953</v>
      </c>
      <c r="O18" s="3">
        <v>1888944776514</v>
      </c>
      <c r="Q18" s="3">
        <f t="shared" si="0"/>
        <v>389978264439</v>
      </c>
    </row>
    <row r="19" spans="1:17" ht="21" x14ac:dyDescent="0.25">
      <c r="A19" s="2" t="s">
        <v>48</v>
      </c>
      <c r="C19" s="3">
        <v>201535</v>
      </c>
      <c r="E19" s="3">
        <v>201535000000</v>
      </c>
      <c r="G19" s="3">
        <v>160353202335</v>
      </c>
      <c r="I19" s="3">
        <v>41181797665</v>
      </c>
      <c r="K19" s="3">
        <v>201535</v>
      </c>
      <c r="M19" s="3">
        <v>201535000000</v>
      </c>
      <c r="O19" s="3">
        <v>160353202335</v>
      </c>
      <c r="Q19" s="3">
        <f t="shared" si="0"/>
        <v>41181797665</v>
      </c>
    </row>
    <row r="20" spans="1:17" ht="21" x14ac:dyDescent="0.25">
      <c r="A20" s="2" t="s">
        <v>164</v>
      </c>
      <c r="C20" s="3">
        <v>0</v>
      </c>
      <c r="E20" s="3">
        <v>0</v>
      </c>
      <c r="G20" s="3">
        <v>0</v>
      </c>
      <c r="I20" s="3">
        <v>0</v>
      </c>
      <c r="K20" s="3">
        <v>335030</v>
      </c>
      <c r="M20" s="3">
        <v>335030000000</v>
      </c>
      <c r="O20" s="3">
        <v>330670501341</v>
      </c>
      <c r="Q20" s="3">
        <f t="shared" si="0"/>
        <v>4359498659</v>
      </c>
    </row>
    <row r="21" spans="1:17" ht="21" x14ac:dyDescent="0.25">
      <c r="A21" s="2" t="s">
        <v>163</v>
      </c>
      <c r="C21" s="3">
        <v>0</v>
      </c>
      <c r="E21" s="3">
        <v>0</v>
      </c>
      <c r="G21" s="3">
        <v>0</v>
      </c>
      <c r="I21" s="3">
        <v>0</v>
      </c>
      <c r="K21" s="3">
        <v>100000</v>
      </c>
      <c r="M21" s="3">
        <v>100000000000</v>
      </c>
      <c r="O21" s="3">
        <v>93982633277</v>
      </c>
      <c r="Q21" s="3">
        <f t="shared" si="0"/>
        <v>6017366723</v>
      </c>
    </row>
    <row r="22" spans="1:17" ht="21" x14ac:dyDescent="0.25">
      <c r="A22" s="2" t="s">
        <v>208</v>
      </c>
      <c r="C22" s="3">
        <v>0</v>
      </c>
      <c r="E22" s="3">
        <v>0</v>
      </c>
      <c r="G22" s="3">
        <v>0</v>
      </c>
      <c r="I22" s="3">
        <v>0</v>
      </c>
      <c r="K22" s="3">
        <v>74000</v>
      </c>
      <c r="M22" s="3">
        <v>74000000000</v>
      </c>
      <c r="O22" s="3">
        <v>72350202876</v>
      </c>
      <c r="Q22" s="3">
        <f t="shared" si="0"/>
        <v>1649797124</v>
      </c>
    </row>
    <row r="23" spans="1:17" ht="21" x14ac:dyDescent="0.25">
      <c r="A23" s="2" t="s">
        <v>173</v>
      </c>
      <c r="C23" s="3">
        <v>0</v>
      </c>
      <c r="E23" s="3">
        <v>0</v>
      </c>
      <c r="G23" s="3">
        <v>0</v>
      </c>
      <c r="I23" s="3">
        <v>0</v>
      </c>
      <c r="K23" s="3">
        <v>73400</v>
      </c>
      <c r="M23" s="3">
        <v>73400000000</v>
      </c>
      <c r="O23" s="3">
        <v>69876903079</v>
      </c>
      <c r="Q23" s="3">
        <f t="shared" si="0"/>
        <v>3523096921</v>
      </c>
    </row>
    <row r="24" spans="1:17" ht="21" x14ac:dyDescent="0.25">
      <c r="A24" s="2" t="s">
        <v>209</v>
      </c>
      <c r="C24" s="3">
        <v>0</v>
      </c>
      <c r="E24" s="3">
        <v>0</v>
      </c>
      <c r="G24" s="3">
        <v>0</v>
      </c>
      <c r="I24" s="3">
        <v>0</v>
      </c>
      <c r="K24" s="3">
        <v>121200</v>
      </c>
      <c r="M24" s="3">
        <v>121200000000</v>
      </c>
      <c r="O24" s="3">
        <v>113313359197</v>
      </c>
      <c r="Q24" s="3">
        <f t="shared" si="0"/>
        <v>7886640803</v>
      </c>
    </row>
    <row r="25" spans="1:17" ht="21" x14ac:dyDescent="0.25">
      <c r="A25" s="2" t="s">
        <v>172</v>
      </c>
      <c r="C25" s="3">
        <v>0</v>
      </c>
      <c r="E25" s="3">
        <v>0</v>
      </c>
      <c r="G25" s="3">
        <v>0</v>
      </c>
      <c r="I25" s="3">
        <v>0</v>
      </c>
      <c r="K25" s="3">
        <v>9805000</v>
      </c>
      <c r="M25" s="3">
        <v>9749512179615</v>
      </c>
      <c r="O25" s="3">
        <v>9202879136955</v>
      </c>
      <c r="Q25" s="3">
        <f t="shared" si="0"/>
        <v>546633042660</v>
      </c>
    </row>
    <row r="26" spans="1:17" ht="21" x14ac:dyDescent="0.25">
      <c r="A26" s="2" t="s">
        <v>210</v>
      </c>
      <c r="C26" s="3">
        <v>0</v>
      </c>
      <c r="E26" s="3">
        <v>0</v>
      </c>
      <c r="G26" s="3">
        <v>0</v>
      </c>
      <c r="I26" s="3">
        <v>0</v>
      </c>
      <c r="K26" s="3">
        <v>190500</v>
      </c>
      <c r="M26" s="3">
        <v>190500000000</v>
      </c>
      <c r="O26" s="3">
        <v>158200091323</v>
      </c>
      <c r="Q26" s="3">
        <f t="shared" si="0"/>
        <v>32299908677</v>
      </c>
    </row>
    <row r="27" spans="1:17" ht="21" x14ac:dyDescent="0.25">
      <c r="A27" s="2" t="s">
        <v>211</v>
      </c>
      <c r="C27" s="3">
        <v>0</v>
      </c>
      <c r="E27" s="3">
        <v>0</v>
      </c>
      <c r="G27" s="3">
        <v>0</v>
      </c>
      <c r="I27" s="3">
        <v>0</v>
      </c>
      <c r="K27" s="3">
        <v>1980436</v>
      </c>
      <c r="M27" s="3">
        <v>1956753579130</v>
      </c>
      <c r="O27" s="3">
        <v>1682291706195</v>
      </c>
      <c r="Q27" s="3">
        <f t="shared" si="0"/>
        <v>274461872935</v>
      </c>
    </row>
    <row r="28" spans="1:17" ht="21" x14ac:dyDescent="0.25">
      <c r="A28" s="2" t="s">
        <v>212</v>
      </c>
      <c r="C28" s="3">
        <v>0</v>
      </c>
      <c r="E28" s="3">
        <v>0</v>
      </c>
      <c r="G28" s="3">
        <v>0</v>
      </c>
      <c r="I28" s="3">
        <v>0</v>
      </c>
      <c r="K28" s="3">
        <v>1388948</v>
      </c>
      <c r="M28" s="3">
        <v>1388948000000</v>
      </c>
      <c r="O28" s="3">
        <v>1241708161412</v>
      </c>
      <c r="Q28" s="3">
        <f t="shared" si="0"/>
        <v>147239838588</v>
      </c>
    </row>
    <row r="29" spans="1:17" ht="21" x14ac:dyDescent="0.25">
      <c r="A29" s="2" t="s">
        <v>213</v>
      </c>
      <c r="C29" s="3">
        <v>0</v>
      </c>
      <c r="E29" s="3">
        <v>0</v>
      </c>
      <c r="G29" s="3">
        <v>0</v>
      </c>
      <c r="I29" s="3">
        <v>0</v>
      </c>
      <c r="K29" s="3">
        <v>75000</v>
      </c>
      <c r="M29" s="3">
        <v>75000000000</v>
      </c>
      <c r="O29" s="3">
        <v>64810057856</v>
      </c>
      <c r="Q29" s="3">
        <f t="shared" si="0"/>
        <v>10189942144</v>
      </c>
    </row>
    <row r="30" spans="1:17" ht="21" x14ac:dyDescent="0.25">
      <c r="A30" s="2" t="s">
        <v>214</v>
      </c>
      <c r="C30" s="3">
        <v>0</v>
      </c>
      <c r="E30" s="3">
        <v>0</v>
      </c>
      <c r="G30" s="3">
        <v>0</v>
      </c>
      <c r="I30" s="3">
        <v>0</v>
      </c>
      <c r="K30" s="3">
        <v>5900</v>
      </c>
      <c r="M30" s="3">
        <v>5900000000</v>
      </c>
      <c r="O30" s="3">
        <v>5221101860</v>
      </c>
      <c r="Q30" s="3">
        <f t="shared" si="0"/>
        <v>678898140</v>
      </c>
    </row>
    <row r="31" spans="1:17" ht="21" x14ac:dyDescent="0.25">
      <c r="A31" s="2" t="s">
        <v>171</v>
      </c>
      <c r="C31" s="3">
        <v>0</v>
      </c>
      <c r="E31" s="3">
        <v>0</v>
      </c>
      <c r="G31" s="3">
        <v>0</v>
      </c>
      <c r="I31" s="3">
        <v>0</v>
      </c>
      <c r="K31" s="3">
        <v>130571</v>
      </c>
      <c r="M31" s="3">
        <v>130571000000</v>
      </c>
      <c r="O31" s="3">
        <v>121054372106</v>
      </c>
      <c r="Q31" s="3">
        <f t="shared" si="0"/>
        <v>9516627894</v>
      </c>
    </row>
    <row r="32" spans="1:17" ht="21" x14ac:dyDescent="0.25">
      <c r="A32" s="2" t="s">
        <v>170</v>
      </c>
      <c r="C32" s="3">
        <v>0</v>
      </c>
      <c r="E32" s="3">
        <v>0</v>
      </c>
      <c r="G32" s="3">
        <v>0</v>
      </c>
      <c r="I32" s="3">
        <v>0</v>
      </c>
      <c r="K32" s="3">
        <v>155000</v>
      </c>
      <c r="M32" s="3">
        <v>155000000000</v>
      </c>
      <c r="O32" s="3">
        <v>144382804971</v>
      </c>
      <c r="Q32" s="3">
        <f t="shared" si="0"/>
        <v>10617195029</v>
      </c>
    </row>
    <row r="33" spans="1:17" ht="21" x14ac:dyDescent="0.25">
      <c r="A33" s="2" t="s">
        <v>169</v>
      </c>
      <c r="C33" s="3">
        <v>0</v>
      </c>
      <c r="E33" s="3">
        <v>0</v>
      </c>
      <c r="G33" s="3">
        <v>0</v>
      </c>
      <c r="I33" s="3">
        <v>0</v>
      </c>
      <c r="K33" s="3">
        <v>15325000</v>
      </c>
      <c r="M33" s="3">
        <v>15008886000000</v>
      </c>
      <c r="O33" s="3">
        <v>14447778578911</v>
      </c>
      <c r="Q33" s="3">
        <f t="shared" si="0"/>
        <v>561107421089</v>
      </c>
    </row>
    <row r="34" spans="1:17" ht="21" x14ac:dyDescent="0.25">
      <c r="A34" s="2" t="s">
        <v>215</v>
      </c>
      <c r="C34" s="3">
        <v>0</v>
      </c>
      <c r="E34" s="3">
        <v>0</v>
      </c>
      <c r="G34" s="3">
        <v>0</v>
      </c>
      <c r="I34" s="3">
        <v>0</v>
      </c>
      <c r="K34" s="3">
        <v>4360</v>
      </c>
      <c r="M34" s="3">
        <v>20171675160</v>
      </c>
      <c r="O34" s="3">
        <v>19507193713</v>
      </c>
      <c r="Q34" s="3">
        <f t="shared" si="0"/>
        <v>664481447</v>
      </c>
    </row>
    <row r="35" spans="1:17" ht="21" x14ac:dyDescent="0.25">
      <c r="A35" s="2" t="s">
        <v>216</v>
      </c>
      <c r="C35" s="3">
        <v>0</v>
      </c>
      <c r="E35" s="3">
        <v>0</v>
      </c>
      <c r="G35" s="3">
        <v>0</v>
      </c>
      <c r="I35" s="3">
        <v>0</v>
      </c>
      <c r="K35" s="3">
        <v>305135</v>
      </c>
      <c r="M35" s="3">
        <v>305135000000</v>
      </c>
      <c r="O35" s="3">
        <v>260870532105</v>
      </c>
      <c r="Q35" s="3">
        <f t="shared" si="0"/>
        <v>44264467895</v>
      </c>
    </row>
    <row r="36" spans="1:17" ht="21" x14ac:dyDescent="0.25">
      <c r="A36" s="2" t="s">
        <v>74</v>
      </c>
      <c r="C36" s="3">
        <v>0</v>
      </c>
      <c r="E36" s="3">
        <v>0</v>
      </c>
      <c r="G36" s="3">
        <v>0</v>
      </c>
      <c r="I36" s="3">
        <v>0</v>
      </c>
      <c r="K36" s="3">
        <v>300000</v>
      </c>
      <c r="M36" s="3">
        <v>289408323000</v>
      </c>
      <c r="O36" s="3">
        <v>287758653525</v>
      </c>
      <c r="Q36" s="3">
        <f t="shared" si="0"/>
        <v>1649669475</v>
      </c>
    </row>
    <row r="37" spans="1:17" ht="21" x14ac:dyDescent="0.25">
      <c r="A37" s="2" t="s">
        <v>168</v>
      </c>
      <c r="C37" s="3">
        <v>0</v>
      </c>
      <c r="E37" s="3">
        <v>0</v>
      </c>
      <c r="G37" s="3">
        <v>0</v>
      </c>
      <c r="I37" s="3">
        <v>0</v>
      </c>
      <c r="K37" s="3">
        <v>4100000</v>
      </c>
      <c r="M37" s="3">
        <v>4100000000000</v>
      </c>
      <c r="O37" s="3">
        <v>3794137674941</v>
      </c>
      <c r="Q37" s="3">
        <f t="shared" si="0"/>
        <v>305862325059</v>
      </c>
    </row>
    <row r="38" spans="1:17" ht="21" x14ac:dyDescent="0.25">
      <c r="A38" s="2" t="s">
        <v>217</v>
      </c>
      <c r="C38" s="3">
        <v>0</v>
      </c>
      <c r="E38" s="3">
        <v>0</v>
      </c>
      <c r="G38" s="3">
        <v>0</v>
      </c>
      <c r="I38" s="3">
        <v>0</v>
      </c>
      <c r="K38" s="3">
        <v>84110</v>
      </c>
      <c r="M38" s="3">
        <v>283294636418</v>
      </c>
      <c r="O38" s="3">
        <v>246352275493</v>
      </c>
      <c r="Q38" s="3">
        <f t="shared" si="0"/>
        <v>36942360925</v>
      </c>
    </row>
    <row r="39" spans="1:17" ht="21" x14ac:dyDescent="0.25">
      <c r="A39" s="2" t="s">
        <v>87</v>
      </c>
      <c r="C39" s="3">
        <v>0</v>
      </c>
      <c r="E39" s="3">
        <v>0</v>
      </c>
      <c r="G39" s="3">
        <v>0</v>
      </c>
      <c r="I39" s="3">
        <v>0</v>
      </c>
      <c r="K39" s="3">
        <v>44569000</v>
      </c>
      <c r="M39" s="3">
        <v>37662201726825</v>
      </c>
      <c r="O39" s="3">
        <v>43343352500000</v>
      </c>
      <c r="Q39" s="3">
        <f t="shared" si="0"/>
        <v>-5681150773175</v>
      </c>
    </row>
    <row r="40" spans="1:17" ht="21" x14ac:dyDescent="0.25">
      <c r="A40" s="2" t="s">
        <v>167</v>
      </c>
      <c r="C40" s="3">
        <v>0</v>
      </c>
      <c r="E40" s="3">
        <v>0</v>
      </c>
      <c r="G40" s="3">
        <v>0</v>
      </c>
      <c r="I40" s="3">
        <v>0</v>
      </c>
      <c r="K40" s="3">
        <v>1500000</v>
      </c>
      <c r="M40" s="3">
        <v>1416470194362</v>
      </c>
      <c r="O40" s="3">
        <v>1307247814753</v>
      </c>
      <c r="Q40" s="3">
        <f t="shared" si="0"/>
        <v>109222379609</v>
      </c>
    </row>
    <row r="41" spans="1:17" ht="21" x14ac:dyDescent="0.25">
      <c r="A41" s="2" t="s">
        <v>80</v>
      </c>
      <c r="C41" s="3">
        <v>0</v>
      </c>
      <c r="E41" s="3">
        <v>0</v>
      </c>
      <c r="G41" s="3">
        <v>0</v>
      </c>
      <c r="I41" s="3">
        <v>0</v>
      </c>
      <c r="K41" s="3">
        <v>30000</v>
      </c>
      <c r="M41" s="3">
        <v>27617893976</v>
      </c>
      <c r="O41" s="3">
        <v>27858635618</v>
      </c>
      <c r="Q41" s="3">
        <f t="shared" si="0"/>
        <v>-240741642</v>
      </c>
    </row>
    <row r="42" spans="1:17" ht="21" x14ac:dyDescent="0.25">
      <c r="A42" s="2" t="s">
        <v>218</v>
      </c>
      <c r="C42" s="3">
        <v>0</v>
      </c>
      <c r="E42" s="3">
        <v>0</v>
      </c>
      <c r="G42" s="3">
        <v>0</v>
      </c>
      <c r="I42" s="3">
        <v>0</v>
      </c>
      <c r="K42" s="3">
        <v>2257027</v>
      </c>
      <c r="M42" s="3">
        <v>2257027000000</v>
      </c>
      <c r="O42" s="3">
        <v>1771118791764</v>
      </c>
      <c r="Q42" s="3">
        <f t="shared" si="0"/>
        <v>485908208236</v>
      </c>
    </row>
    <row r="43" spans="1:17" ht="21" x14ac:dyDescent="0.25">
      <c r="A43" s="2" t="s">
        <v>219</v>
      </c>
      <c r="C43" s="3">
        <v>0</v>
      </c>
      <c r="E43" s="3">
        <v>0</v>
      </c>
      <c r="G43" s="3">
        <v>0</v>
      </c>
      <c r="I43" s="3">
        <v>0</v>
      </c>
      <c r="K43" s="3">
        <v>1500000</v>
      </c>
      <c r="M43" s="3">
        <v>1500000000000</v>
      </c>
      <c r="O43" s="3">
        <v>1314265159390</v>
      </c>
      <c r="Q43" s="3">
        <f t="shared" si="0"/>
        <v>185734840610</v>
      </c>
    </row>
    <row r="44" spans="1:17" ht="21" x14ac:dyDescent="0.25">
      <c r="A44" s="2" t="s">
        <v>55</v>
      </c>
      <c r="C44" s="3">
        <v>0</v>
      </c>
      <c r="E44" s="3">
        <v>0</v>
      </c>
      <c r="G44" s="3">
        <v>0</v>
      </c>
      <c r="I44" s="3">
        <v>0</v>
      </c>
      <c r="K44" s="3">
        <v>10000</v>
      </c>
      <c r="M44" s="3">
        <v>9999237500</v>
      </c>
      <c r="O44" s="3">
        <v>10000000000</v>
      </c>
      <c r="Q44" s="3">
        <f t="shared" si="0"/>
        <v>-762500</v>
      </c>
    </row>
    <row r="45" spans="1:17" ht="21" x14ac:dyDescent="0.25">
      <c r="A45" s="2" t="s">
        <v>166</v>
      </c>
      <c r="C45" s="3">
        <v>0</v>
      </c>
      <c r="E45" s="3">
        <v>0</v>
      </c>
      <c r="G45" s="3">
        <v>0</v>
      </c>
      <c r="I45" s="3">
        <v>0</v>
      </c>
      <c r="K45" s="3">
        <v>35140673</v>
      </c>
      <c r="M45" s="3">
        <v>28121753520731</v>
      </c>
      <c r="O45" s="3">
        <v>32438965161900</v>
      </c>
      <c r="Q45" s="3">
        <f t="shared" si="0"/>
        <v>-4317211641169</v>
      </c>
    </row>
    <row r="46" spans="1:17" ht="21" x14ac:dyDescent="0.25">
      <c r="A46" s="2" t="s">
        <v>165</v>
      </c>
      <c r="C46" s="3">
        <v>0</v>
      </c>
      <c r="E46" s="3">
        <v>0</v>
      </c>
      <c r="G46" s="3">
        <v>0</v>
      </c>
      <c r="I46" s="3">
        <v>0</v>
      </c>
      <c r="K46" s="3">
        <v>9810496</v>
      </c>
      <c r="M46" s="3">
        <v>7845466711376</v>
      </c>
      <c r="O46" s="3">
        <v>9057049907200</v>
      </c>
      <c r="Q46" s="3">
        <f t="shared" si="0"/>
        <v>-1211583195824</v>
      </c>
    </row>
    <row r="47" spans="1:17" ht="21" x14ac:dyDescent="0.25">
      <c r="A47" s="2" t="s">
        <v>289</v>
      </c>
      <c r="C47" s="3">
        <v>0</v>
      </c>
      <c r="E47" s="3">
        <v>0</v>
      </c>
      <c r="G47" s="3">
        <v>0</v>
      </c>
      <c r="I47" s="3">
        <v>0</v>
      </c>
      <c r="K47" s="3">
        <v>0</v>
      </c>
      <c r="M47" s="3">
        <v>0</v>
      </c>
      <c r="O47" s="3">
        <v>0</v>
      </c>
      <c r="Q47" s="3">
        <v>41704147007</v>
      </c>
    </row>
    <row r="48" spans="1:17" ht="21" x14ac:dyDescent="0.25">
      <c r="A48" s="2" t="s">
        <v>290</v>
      </c>
      <c r="C48" s="3">
        <v>0</v>
      </c>
      <c r="E48" s="3">
        <v>0</v>
      </c>
      <c r="G48" s="3">
        <v>0</v>
      </c>
      <c r="I48" s="3">
        <v>0</v>
      </c>
      <c r="K48" s="3">
        <v>0</v>
      </c>
      <c r="M48" s="3">
        <v>0</v>
      </c>
      <c r="O48" s="3">
        <v>0</v>
      </c>
      <c r="Q48" s="3">
        <v>1442063910480</v>
      </c>
    </row>
    <row r="49" spans="1:17" ht="21" x14ac:dyDescent="0.25">
      <c r="A49" s="2" t="s">
        <v>24</v>
      </c>
      <c r="C49" s="3" t="s">
        <v>24</v>
      </c>
      <c r="E49" s="6">
        <f>SUM(E8:E48)</f>
        <v>6853458040953</v>
      </c>
      <c r="F49" s="2"/>
      <c r="G49" s="6">
        <f>SUM(G8:G48)</f>
        <v>6146971427421</v>
      </c>
      <c r="H49" s="2"/>
      <c r="I49" s="6">
        <f>SUM(I8:I48)</f>
        <v>706486613532</v>
      </c>
      <c r="K49" s="3" t="s">
        <v>24</v>
      </c>
      <c r="M49" s="6">
        <f>SUM(M8:M48)</f>
        <v>127575452429194</v>
      </c>
      <c r="N49" s="2"/>
      <c r="O49" s="6">
        <f>SUM(O8:O48)</f>
        <v>134946741398163</v>
      </c>
      <c r="P49" s="2"/>
      <c r="Q49" s="6">
        <f>SUM(Q8:Q48)</f>
        <v>-5887520911482</v>
      </c>
    </row>
    <row r="56" spans="1:17" x14ac:dyDescent="0.45">
      <c r="O56" s="8"/>
      <c r="Q56" s="8"/>
    </row>
    <row r="57" spans="1:17" x14ac:dyDescent="0.45">
      <c r="O57" s="8"/>
      <c r="Q57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6"/>
  <sheetViews>
    <sheetView rightToLeft="1" topLeftCell="A43" workbookViewId="0">
      <selection activeCell="A43" sqref="A1:XFD1048576"/>
    </sheetView>
  </sheetViews>
  <sheetFormatPr defaultRowHeight="18.75" x14ac:dyDescent="0.25"/>
  <cols>
    <col min="1" max="1" width="40.28515625" style="3" bestFit="1" customWidth="1"/>
    <col min="2" max="2" width="1" style="3" customWidth="1"/>
    <col min="3" max="3" width="20" style="3" customWidth="1"/>
    <col min="4" max="4" width="1" style="3" customWidth="1"/>
    <col min="5" max="5" width="24" style="3" customWidth="1"/>
    <col min="6" max="6" width="1" style="3" customWidth="1"/>
    <col min="7" max="7" width="24" style="3" customWidth="1"/>
    <col min="8" max="8" width="1" style="3" customWidth="1"/>
    <col min="9" max="9" width="34" style="3" customWidth="1"/>
    <col min="10" max="10" width="1" style="3" customWidth="1"/>
    <col min="11" max="11" width="20" style="3" customWidth="1"/>
    <col min="12" max="12" width="1" style="3" customWidth="1"/>
    <col min="13" max="13" width="24" style="3" customWidth="1"/>
    <col min="14" max="14" width="1" style="3" customWidth="1"/>
    <col min="15" max="15" width="24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</row>
    <row r="3" spans="1:17" ht="26.25" x14ac:dyDescent="0.25">
      <c r="A3" s="4" t="s">
        <v>155</v>
      </c>
      <c r="B3" s="4" t="s">
        <v>155</v>
      </c>
      <c r="C3" s="4" t="s">
        <v>155</v>
      </c>
      <c r="D3" s="4" t="s">
        <v>155</v>
      </c>
      <c r="E3" s="4" t="s">
        <v>155</v>
      </c>
      <c r="F3" s="4" t="s">
        <v>155</v>
      </c>
      <c r="G3" s="4" t="s">
        <v>155</v>
      </c>
      <c r="H3" s="4" t="s">
        <v>155</v>
      </c>
      <c r="I3" s="4" t="s">
        <v>155</v>
      </c>
      <c r="J3" s="4" t="s">
        <v>155</v>
      </c>
      <c r="K3" s="4" t="s">
        <v>155</v>
      </c>
      <c r="L3" s="4" t="s">
        <v>155</v>
      </c>
      <c r="M3" s="4" t="s">
        <v>155</v>
      </c>
      <c r="N3" s="4" t="s">
        <v>155</v>
      </c>
      <c r="O3" s="4" t="s">
        <v>155</v>
      </c>
      <c r="P3" s="4" t="s">
        <v>155</v>
      </c>
      <c r="Q3" s="4" t="s">
        <v>155</v>
      </c>
    </row>
    <row r="4" spans="1:17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</row>
    <row r="6" spans="1:17" ht="26.25" x14ac:dyDescent="0.25">
      <c r="A6" s="5" t="s">
        <v>3</v>
      </c>
      <c r="C6" s="5" t="s">
        <v>157</v>
      </c>
      <c r="D6" s="5" t="s">
        <v>157</v>
      </c>
      <c r="E6" s="5" t="s">
        <v>157</v>
      </c>
      <c r="F6" s="5" t="s">
        <v>157</v>
      </c>
      <c r="G6" s="5" t="s">
        <v>157</v>
      </c>
      <c r="H6" s="5" t="s">
        <v>157</v>
      </c>
      <c r="I6" s="5" t="s">
        <v>157</v>
      </c>
      <c r="K6" s="5" t="s">
        <v>158</v>
      </c>
      <c r="L6" s="5" t="s">
        <v>158</v>
      </c>
      <c r="M6" s="5" t="s">
        <v>158</v>
      </c>
      <c r="N6" s="5" t="s">
        <v>158</v>
      </c>
      <c r="O6" s="5" t="s">
        <v>158</v>
      </c>
      <c r="P6" s="5" t="s">
        <v>158</v>
      </c>
      <c r="Q6" s="5" t="s">
        <v>158</v>
      </c>
    </row>
    <row r="7" spans="1:17" ht="26.25" x14ac:dyDescent="0.25">
      <c r="A7" s="5" t="s">
        <v>3</v>
      </c>
      <c r="C7" s="5" t="s">
        <v>7</v>
      </c>
      <c r="E7" s="5" t="s">
        <v>201</v>
      </c>
      <c r="G7" s="5" t="s">
        <v>202</v>
      </c>
      <c r="I7" s="5" t="s">
        <v>203</v>
      </c>
      <c r="K7" s="5" t="s">
        <v>7</v>
      </c>
      <c r="M7" s="5" t="s">
        <v>201</v>
      </c>
      <c r="O7" s="5" t="s">
        <v>202</v>
      </c>
      <c r="Q7" s="5" t="s">
        <v>203</v>
      </c>
    </row>
    <row r="8" spans="1:17" ht="21" x14ac:dyDescent="0.25">
      <c r="A8" s="2" t="s">
        <v>15</v>
      </c>
      <c r="C8" s="3">
        <v>11000000</v>
      </c>
      <c r="E8" s="3">
        <v>64359780562</v>
      </c>
      <c r="G8" s="3">
        <v>62730834188</v>
      </c>
      <c r="I8" s="3">
        <f>+E8-G8</f>
        <v>1628946374</v>
      </c>
      <c r="K8" s="3">
        <v>11000000</v>
      </c>
      <c r="M8" s="3">
        <v>64359780562</v>
      </c>
      <c r="O8" s="3">
        <v>50850988493</v>
      </c>
      <c r="Q8" s="3">
        <f>+M8-O8</f>
        <v>13508792069</v>
      </c>
    </row>
    <row r="9" spans="1:17" ht="21" x14ac:dyDescent="0.25">
      <c r="A9" s="2" t="s">
        <v>19</v>
      </c>
      <c r="C9" s="3">
        <v>4137000</v>
      </c>
      <c r="E9" s="3">
        <v>346579900083</v>
      </c>
      <c r="G9" s="3">
        <v>353419993750</v>
      </c>
      <c r="I9" s="3">
        <f t="shared" ref="I9:I65" si="0">+E9-G9</f>
        <v>-6840093667</v>
      </c>
      <c r="K9" s="3">
        <v>4137000</v>
      </c>
      <c r="M9" s="3">
        <v>346579900083</v>
      </c>
      <c r="O9" s="3">
        <v>400306283261</v>
      </c>
      <c r="Q9" s="3">
        <f t="shared" ref="Q9:Q65" si="1">+M9-O9</f>
        <v>-53726383178</v>
      </c>
    </row>
    <row r="10" spans="1:17" ht="21" x14ac:dyDescent="0.25">
      <c r="A10" s="2" t="s">
        <v>23</v>
      </c>
      <c r="C10" s="3">
        <v>494909488</v>
      </c>
      <c r="E10" s="3">
        <v>3332444406934</v>
      </c>
      <c r="G10" s="3">
        <v>3264073960799</v>
      </c>
      <c r="I10" s="3">
        <f t="shared" si="0"/>
        <v>68370446135</v>
      </c>
      <c r="K10" s="3">
        <v>494909488</v>
      </c>
      <c r="M10" s="3">
        <v>3332444406934</v>
      </c>
      <c r="O10" s="3">
        <v>2821943516102</v>
      </c>
      <c r="Q10" s="3">
        <f t="shared" si="1"/>
        <v>510500890832</v>
      </c>
    </row>
    <row r="11" spans="1:17" ht="21" x14ac:dyDescent="0.25">
      <c r="A11" s="2" t="s">
        <v>21</v>
      </c>
      <c r="C11" s="3">
        <v>4520431</v>
      </c>
      <c r="E11" s="3">
        <v>2212206017331</v>
      </c>
      <c r="G11" s="3">
        <v>2175752693417</v>
      </c>
      <c r="I11" s="3">
        <f t="shared" si="0"/>
        <v>36453323914</v>
      </c>
      <c r="K11" s="3">
        <v>4520431</v>
      </c>
      <c r="M11" s="3">
        <v>2212206017331</v>
      </c>
      <c r="O11" s="3">
        <v>1605278147692</v>
      </c>
      <c r="Q11" s="3">
        <f t="shared" si="1"/>
        <v>606927869639</v>
      </c>
    </row>
    <row r="12" spans="1:17" ht="21" x14ac:dyDescent="0.25">
      <c r="A12" s="2" t="s">
        <v>18</v>
      </c>
      <c r="C12" s="3">
        <v>1325774</v>
      </c>
      <c r="E12" s="3">
        <v>25521559256</v>
      </c>
      <c r="G12" s="3">
        <v>26145393104</v>
      </c>
      <c r="I12" s="3">
        <f t="shared" si="0"/>
        <v>-623833848</v>
      </c>
      <c r="K12" s="3">
        <v>1325774</v>
      </c>
      <c r="M12" s="3">
        <v>25521559256</v>
      </c>
      <c r="O12" s="3">
        <v>29246795160</v>
      </c>
      <c r="Q12" s="3">
        <f t="shared" si="1"/>
        <v>-3725235904</v>
      </c>
    </row>
    <row r="13" spans="1:17" ht="21" x14ac:dyDescent="0.25">
      <c r="A13" s="2" t="s">
        <v>17</v>
      </c>
      <c r="C13" s="3">
        <v>14495303</v>
      </c>
      <c r="E13" s="3">
        <v>260807178435</v>
      </c>
      <c r="G13" s="3">
        <v>265151551202</v>
      </c>
      <c r="I13" s="3">
        <f t="shared" si="0"/>
        <v>-4344372767</v>
      </c>
      <c r="K13" s="3">
        <v>14495303</v>
      </c>
      <c r="M13" s="3">
        <v>260807178435</v>
      </c>
      <c r="O13" s="3">
        <v>299601891872</v>
      </c>
      <c r="Q13" s="3">
        <f t="shared" si="1"/>
        <v>-38794713437</v>
      </c>
    </row>
    <row r="14" spans="1:17" ht="21" x14ac:dyDescent="0.25">
      <c r="A14" s="2" t="s">
        <v>20</v>
      </c>
      <c r="C14" s="3">
        <v>164496851</v>
      </c>
      <c r="E14" s="3">
        <v>3299511330890</v>
      </c>
      <c r="G14" s="3">
        <v>3221046332963</v>
      </c>
      <c r="I14" s="3">
        <f t="shared" si="0"/>
        <v>78464997927</v>
      </c>
      <c r="K14" s="3">
        <v>164496851</v>
      </c>
      <c r="M14" s="3">
        <v>3299511330890</v>
      </c>
      <c r="O14" s="3">
        <v>3031626564067</v>
      </c>
      <c r="Q14" s="3">
        <f t="shared" si="1"/>
        <v>267884766823</v>
      </c>
    </row>
    <row r="15" spans="1:17" ht="21" x14ac:dyDescent="0.25">
      <c r="A15" s="2" t="s">
        <v>22</v>
      </c>
      <c r="C15" s="3">
        <v>8465011287</v>
      </c>
      <c r="E15" s="3">
        <v>16102648341463</v>
      </c>
      <c r="G15" s="3">
        <v>15833429560414</v>
      </c>
      <c r="I15" s="3">
        <f t="shared" si="0"/>
        <v>269218781049</v>
      </c>
      <c r="K15" s="3">
        <v>8465011287</v>
      </c>
      <c r="M15" s="3">
        <v>16102648341463</v>
      </c>
      <c r="O15" s="3">
        <v>15001943513057</v>
      </c>
      <c r="Q15" s="3">
        <f t="shared" si="1"/>
        <v>1100704828406</v>
      </c>
    </row>
    <row r="16" spans="1:17" ht="21" x14ac:dyDescent="0.25">
      <c r="A16" s="2" t="s">
        <v>16</v>
      </c>
      <c r="C16" s="3">
        <v>139143412</v>
      </c>
      <c r="E16" s="3">
        <v>2347886029344</v>
      </c>
      <c r="G16" s="3">
        <v>2292228664544</v>
      </c>
      <c r="I16" s="3">
        <f t="shared" si="0"/>
        <v>55657364800</v>
      </c>
      <c r="K16" s="3">
        <v>139143412</v>
      </c>
      <c r="M16" s="3">
        <v>2347886029344</v>
      </c>
      <c r="O16" s="3">
        <v>2160756228847</v>
      </c>
      <c r="Q16" s="3">
        <f t="shared" si="1"/>
        <v>187129800497</v>
      </c>
    </row>
    <row r="17" spans="1:17" ht="21" x14ac:dyDescent="0.25">
      <c r="A17" s="2" t="s">
        <v>73</v>
      </c>
      <c r="C17" s="3">
        <v>10000000</v>
      </c>
      <c r="E17" s="3">
        <v>9618739209975</v>
      </c>
      <c r="G17" s="3">
        <v>9057927525000</v>
      </c>
      <c r="I17" s="3">
        <f t="shared" si="0"/>
        <v>560811684975</v>
      </c>
      <c r="K17" s="3">
        <v>10000000</v>
      </c>
      <c r="M17" s="3">
        <v>9618739209975</v>
      </c>
      <c r="O17" s="3">
        <v>9475537500000</v>
      </c>
      <c r="Q17" s="3">
        <f t="shared" si="1"/>
        <v>143201709975</v>
      </c>
    </row>
    <row r="18" spans="1:17" ht="21" x14ac:dyDescent="0.25">
      <c r="A18" s="2" t="s">
        <v>57</v>
      </c>
      <c r="C18" s="3">
        <v>2000000</v>
      </c>
      <c r="E18" s="3">
        <v>1999542500000</v>
      </c>
      <c r="G18" s="3">
        <v>1999542500000</v>
      </c>
      <c r="I18" s="3">
        <f t="shared" si="0"/>
        <v>0</v>
      </c>
      <c r="K18" s="3">
        <v>2000000</v>
      </c>
      <c r="M18" s="3">
        <v>1999542500000</v>
      </c>
      <c r="O18" s="3">
        <v>1999847500000</v>
      </c>
      <c r="Q18" s="3">
        <f t="shared" si="1"/>
        <v>-305000000</v>
      </c>
    </row>
    <row r="19" spans="1:17" ht="21" x14ac:dyDescent="0.25">
      <c r="A19" s="2" t="s">
        <v>50</v>
      </c>
      <c r="C19" s="3">
        <v>741800</v>
      </c>
      <c r="E19" s="3">
        <v>683301089112</v>
      </c>
      <c r="G19" s="3">
        <v>667467281925</v>
      </c>
      <c r="I19" s="3">
        <f t="shared" si="0"/>
        <v>15833807187</v>
      </c>
      <c r="K19" s="3">
        <v>741800</v>
      </c>
      <c r="M19" s="3">
        <v>683301089112</v>
      </c>
      <c r="O19" s="3">
        <v>541109255273</v>
      </c>
      <c r="Q19" s="3">
        <f t="shared" si="1"/>
        <v>142191833839</v>
      </c>
    </row>
    <row r="20" spans="1:17" ht="21" x14ac:dyDescent="0.25">
      <c r="A20" s="2" t="s">
        <v>51</v>
      </c>
      <c r="C20" s="3">
        <v>1010965</v>
      </c>
      <c r="E20" s="3">
        <v>787361584828</v>
      </c>
      <c r="G20" s="3">
        <v>768157643734</v>
      </c>
      <c r="I20" s="3">
        <f t="shared" si="0"/>
        <v>19203941094</v>
      </c>
      <c r="K20" s="3">
        <v>1010965</v>
      </c>
      <c r="M20" s="3">
        <v>787361584828</v>
      </c>
      <c r="O20" s="3">
        <v>636353941811</v>
      </c>
      <c r="Q20" s="3">
        <f t="shared" si="1"/>
        <v>151007643017</v>
      </c>
    </row>
    <row r="21" spans="1:17" ht="21" x14ac:dyDescent="0.25">
      <c r="A21" s="2" t="s">
        <v>68</v>
      </c>
      <c r="C21" s="3">
        <v>1000000</v>
      </c>
      <c r="E21" s="3">
        <v>999771250000</v>
      </c>
      <c r="G21" s="3">
        <v>999771250000</v>
      </c>
      <c r="I21" s="3">
        <f t="shared" si="0"/>
        <v>0</v>
      </c>
      <c r="K21" s="3">
        <v>1000000</v>
      </c>
      <c r="M21" s="3">
        <v>999771250000</v>
      </c>
      <c r="O21" s="3">
        <v>999923750000</v>
      </c>
      <c r="Q21" s="3">
        <f t="shared" si="1"/>
        <v>-152500000</v>
      </c>
    </row>
    <row r="22" spans="1:17" ht="21" x14ac:dyDescent="0.25">
      <c r="A22" s="2" t="s">
        <v>49</v>
      </c>
      <c r="C22" s="3">
        <v>52417</v>
      </c>
      <c r="E22" s="3">
        <v>39036491659</v>
      </c>
      <c r="G22" s="3">
        <v>38207444407</v>
      </c>
      <c r="I22" s="3">
        <f t="shared" si="0"/>
        <v>829047252</v>
      </c>
      <c r="K22" s="3">
        <v>52417</v>
      </c>
      <c r="M22" s="3">
        <v>39036491659</v>
      </c>
      <c r="O22" s="3">
        <v>31819934244</v>
      </c>
      <c r="Q22" s="3">
        <f t="shared" si="1"/>
        <v>7216557415</v>
      </c>
    </row>
    <row r="23" spans="1:17" ht="21" x14ac:dyDescent="0.25">
      <c r="A23" s="2" t="s">
        <v>46</v>
      </c>
      <c r="C23" s="3">
        <v>73594</v>
      </c>
      <c r="E23" s="3">
        <v>57683761880</v>
      </c>
      <c r="G23" s="3">
        <v>56212954344</v>
      </c>
      <c r="I23" s="3">
        <f t="shared" si="0"/>
        <v>1470807536</v>
      </c>
      <c r="K23" s="3">
        <v>73594</v>
      </c>
      <c r="M23" s="3">
        <v>57683761880</v>
      </c>
      <c r="O23" s="3">
        <v>46617508203</v>
      </c>
      <c r="Q23" s="3">
        <f t="shared" si="1"/>
        <v>11066253677</v>
      </c>
    </row>
    <row r="24" spans="1:17" ht="21" x14ac:dyDescent="0.25">
      <c r="A24" s="2" t="s">
        <v>47</v>
      </c>
      <c r="C24" s="3">
        <v>339795</v>
      </c>
      <c r="E24" s="3">
        <v>257573635549</v>
      </c>
      <c r="G24" s="3">
        <v>252389549980</v>
      </c>
      <c r="I24" s="3">
        <f t="shared" si="0"/>
        <v>5184085569</v>
      </c>
      <c r="K24" s="3">
        <v>339795</v>
      </c>
      <c r="M24" s="3">
        <v>257573635549</v>
      </c>
      <c r="O24" s="3">
        <v>210011274919</v>
      </c>
      <c r="Q24" s="3">
        <f t="shared" si="1"/>
        <v>47562360630</v>
      </c>
    </row>
    <row r="25" spans="1:17" ht="21" x14ac:dyDescent="0.25">
      <c r="A25" s="2" t="s">
        <v>45</v>
      </c>
      <c r="C25" s="3">
        <v>46184</v>
      </c>
      <c r="E25" s="3">
        <v>38276392751</v>
      </c>
      <c r="G25" s="3">
        <v>37306750608</v>
      </c>
      <c r="I25" s="3">
        <f t="shared" si="0"/>
        <v>969642143</v>
      </c>
      <c r="K25" s="3">
        <v>46184</v>
      </c>
      <c r="M25" s="3">
        <v>38276392751</v>
      </c>
      <c r="O25" s="3">
        <v>30663837704</v>
      </c>
      <c r="Q25" s="3">
        <f t="shared" si="1"/>
        <v>7612555047</v>
      </c>
    </row>
    <row r="26" spans="1:17" ht="21" x14ac:dyDescent="0.25">
      <c r="A26" s="2" t="s">
        <v>74</v>
      </c>
      <c r="C26" s="3">
        <v>10179000</v>
      </c>
      <c r="E26" s="3">
        <v>10583412762410</v>
      </c>
      <c r="G26" s="3">
        <v>9202214545792</v>
      </c>
      <c r="I26" s="3">
        <f t="shared" si="0"/>
        <v>1381198216618</v>
      </c>
      <c r="K26" s="3">
        <v>10179000</v>
      </c>
      <c r="M26" s="3">
        <v>10583412762410</v>
      </c>
      <c r="O26" s="3">
        <v>9763651114104</v>
      </c>
      <c r="Q26" s="3">
        <f t="shared" si="1"/>
        <v>819761648306</v>
      </c>
    </row>
    <row r="27" spans="1:17" ht="21" x14ac:dyDescent="0.25">
      <c r="A27" s="2" t="s">
        <v>72</v>
      </c>
      <c r="C27" s="3">
        <v>6420000</v>
      </c>
      <c r="E27" s="3">
        <v>6222618590314</v>
      </c>
      <c r="G27" s="3">
        <v>5735099035928</v>
      </c>
      <c r="I27" s="3">
        <f t="shared" si="0"/>
        <v>487519554386</v>
      </c>
      <c r="K27" s="3">
        <v>6420000</v>
      </c>
      <c r="M27" s="3">
        <v>6222618590314</v>
      </c>
      <c r="O27" s="3">
        <v>5749410002140</v>
      </c>
      <c r="Q27" s="3">
        <f t="shared" si="1"/>
        <v>473208588174</v>
      </c>
    </row>
    <row r="28" spans="1:17" ht="21" x14ac:dyDescent="0.25">
      <c r="A28" s="2" t="s">
        <v>53</v>
      </c>
      <c r="C28" s="3">
        <v>3000000</v>
      </c>
      <c r="E28" s="3">
        <v>2999313750000</v>
      </c>
      <c r="G28" s="3">
        <v>2999313750000</v>
      </c>
      <c r="I28" s="3">
        <f t="shared" si="0"/>
        <v>0</v>
      </c>
      <c r="K28" s="3">
        <v>3000000</v>
      </c>
      <c r="M28" s="3">
        <v>2999313750000</v>
      </c>
      <c r="O28" s="3">
        <v>2961152194927</v>
      </c>
      <c r="Q28" s="3">
        <f t="shared" si="1"/>
        <v>38161555073</v>
      </c>
    </row>
    <row r="29" spans="1:17" ht="21" x14ac:dyDescent="0.25">
      <c r="A29" s="2" t="s">
        <v>58</v>
      </c>
      <c r="C29" s="3">
        <v>3500000</v>
      </c>
      <c r="E29" s="3">
        <v>3499199375000</v>
      </c>
      <c r="G29" s="3">
        <v>3499199375000</v>
      </c>
      <c r="I29" s="3">
        <f t="shared" si="0"/>
        <v>0</v>
      </c>
      <c r="K29" s="3">
        <v>3500000</v>
      </c>
      <c r="M29" s="3">
        <v>3499199375000</v>
      </c>
      <c r="O29" s="3">
        <v>3442512488406</v>
      </c>
      <c r="Q29" s="3">
        <f t="shared" si="1"/>
        <v>56686886594</v>
      </c>
    </row>
    <row r="30" spans="1:17" ht="21" x14ac:dyDescent="0.25">
      <c r="A30" s="2" t="s">
        <v>75</v>
      </c>
      <c r="C30" s="3">
        <v>7340000</v>
      </c>
      <c r="E30" s="3">
        <v>7213943772794</v>
      </c>
      <c r="G30" s="3">
        <v>6795820920281</v>
      </c>
      <c r="I30" s="3">
        <f t="shared" si="0"/>
        <v>418122852513</v>
      </c>
      <c r="K30" s="3">
        <v>7340000</v>
      </c>
      <c r="M30" s="3">
        <v>7213943772794</v>
      </c>
      <c r="O30" s="3">
        <v>6857596353830</v>
      </c>
      <c r="Q30" s="3">
        <f t="shared" si="1"/>
        <v>356347418964</v>
      </c>
    </row>
    <row r="31" spans="1:17" ht="21" x14ac:dyDescent="0.25">
      <c r="A31" s="2" t="s">
        <v>44</v>
      </c>
      <c r="C31" s="3">
        <v>1440000</v>
      </c>
      <c r="E31" s="3">
        <v>1439670600000</v>
      </c>
      <c r="G31" s="3">
        <v>1439670600000</v>
      </c>
      <c r="I31" s="3">
        <f t="shared" si="0"/>
        <v>0</v>
      </c>
      <c r="K31" s="3">
        <v>1440000</v>
      </c>
      <c r="M31" s="3">
        <v>1439670600000</v>
      </c>
      <c r="O31" s="3">
        <v>1439890200000</v>
      </c>
      <c r="Q31" s="3">
        <f t="shared" si="1"/>
        <v>-219600000</v>
      </c>
    </row>
    <row r="32" spans="1:17" ht="21" x14ac:dyDescent="0.25">
      <c r="A32" s="2" t="s">
        <v>91</v>
      </c>
      <c r="C32" s="3">
        <v>450000</v>
      </c>
      <c r="E32" s="3">
        <v>449897062500</v>
      </c>
      <c r="G32" s="3">
        <v>449897062500</v>
      </c>
      <c r="I32" s="3">
        <f t="shared" si="0"/>
        <v>0</v>
      </c>
      <c r="K32" s="3">
        <v>450000</v>
      </c>
      <c r="M32" s="3">
        <v>449897062500</v>
      </c>
      <c r="O32" s="3">
        <v>437289254151</v>
      </c>
      <c r="Q32" s="3">
        <f t="shared" si="1"/>
        <v>12607808349</v>
      </c>
    </row>
    <row r="33" spans="1:17" ht="21" x14ac:dyDescent="0.25">
      <c r="A33" s="2" t="s">
        <v>76</v>
      </c>
      <c r="C33" s="3">
        <v>3000000</v>
      </c>
      <c r="E33" s="3">
        <v>2931043370422</v>
      </c>
      <c r="G33" s="3">
        <v>2598107546917</v>
      </c>
      <c r="I33" s="3">
        <f t="shared" si="0"/>
        <v>332935823505</v>
      </c>
      <c r="K33" s="3">
        <v>3000000</v>
      </c>
      <c r="M33" s="3">
        <v>2931043370422</v>
      </c>
      <c r="O33" s="3">
        <v>2516217123813</v>
      </c>
      <c r="Q33" s="3">
        <f t="shared" si="1"/>
        <v>414826246609</v>
      </c>
    </row>
    <row r="34" spans="1:17" ht="21" x14ac:dyDescent="0.25">
      <c r="A34" s="2" t="s">
        <v>54</v>
      </c>
      <c r="C34" s="3">
        <v>1000000</v>
      </c>
      <c r="E34" s="3">
        <v>999771250000</v>
      </c>
      <c r="G34" s="3">
        <v>999771250000</v>
      </c>
      <c r="I34" s="3">
        <f t="shared" si="0"/>
        <v>0</v>
      </c>
      <c r="K34" s="3">
        <v>1000000</v>
      </c>
      <c r="M34" s="3">
        <v>999771250000</v>
      </c>
      <c r="O34" s="3">
        <v>966723281728</v>
      </c>
      <c r="Q34" s="3">
        <f t="shared" si="1"/>
        <v>33047968272</v>
      </c>
    </row>
    <row r="35" spans="1:17" ht="21" x14ac:dyDescent="0.25">
      <c r="A35" s="2" t="s">
        <v>70</v>
      </c>
      <c r="C35" s="3">
        <v>2495000</v>
      </c>
      <c r="E35" s="3">
        <v>2494429268750</v>
      </c>
      <c r="G35" s="3">
        <v>2494429268750</v>
      </c>
      <c r="I35" s="3">
        <f t="shared" si="0"/>
        <v>0</v>
      </c>
      <c r="K35" s="3">
        <v>2495000</v>
      </c>
      <c r="M35" s="3">
        <v>2494429268750</v>
      </c>
      <c r="O35" s="3">
        <v>2494809756250</v>
      </c>
      <c r="Q35" s="3">
        <f t="shared" si="1"/>
        <v>-380487500</v>
      </c>
    </row>
    <row r="36" spans="1:17" ht="21" x14ac:dyDescent="0.25">
      <c r="A36" s="2" t="s">
        <v>92</v>
      </c>
      <c r="C36" s="3">
        <v>995000</v>
      </c>
      <c r="E36" s="3">
        <v>994772393750</v>
      </c>
      <c r="G36" s="3">
        <v>994772393750</v>
      </c>
      <c r="I36" s="3">
        <f t="shared" si="0"/>
        <v>0</v>
      </c>
      <c r="K36" s="3">
        <v>995000</v>
      </c>
      <c r="M36" s="3">
        <v>994772393750</v>
      </c>
      <c r="O36" s="3">
        <v>994924131250</v>
      </c>
      <c r="Q36" s="3">
        <f t="shared" si="1"/>
        <v>-151737500</v>
      </c>
    </row>
    <row r="37" spans="1:17" ht="21" x14ac:dyDescent="0.25">
      <c r="A37" s="2" t="s">
        <v>77</v>
      </c>
      <c r="C37" s="3">
        <v>2098065</v>
      </c>
      <c r="E37" s="3">
        <v>1864180484400</v>
      </c>
      <c r="G37" s="3">
        <v>1811973689652</v>
      </c>
      <c r="I37" s="3">
        <f t="shared" si="0"/>
        <v>52206794748</v>
      </c>
      <c r="K37" s="3">
        <v>2098065</v>
      </c>
      <c r="M37" s="3">
        <v>1864180484400</v>
      </c>
      <c r="O37" s="3">
        <v>1756682868532</v>
      </c>
      <c r="Q37" s="3">
        <f t="shared" si="1"/>
        <v>107497615868</v>
      </c>
    </row>
    <row r="38" spans="1:17" ht="21" x14ac:dyDescent="0.25">
      <c r="A38" s="2" t="s">
        <v>42</v>
      </c>
      <c r="C38" s="3">
        <v>252190</v>
      </c>
      <c r="E38" s="3">
        <v>908614595571</v>
      </c>
      <c r="G38" s="3">
        <v>884593272865</v>
      </c>
      <c r="I38" s="3">
        <f t="shared" si="0"/>
        <v>24021322706</v>
      </c>
      <c r="K38" s="3">
        <v>252190</v>
      </c>
      <c r="M38" s="3">
        <v>908614595571</v>
      </c>
      <c r="O38" s="3">
        <v>747621584017</v>
      </c>
      <c r="Q38" s="3">
        <f t="shared" si="1"/>
        <v>160993011554</v>
      </c>
    </row>
    <row r="39" spans="1:17" ht="21" x14ac:dyDescent="0.25">
      <c r="A39" s="2" t="s">
        <v>38</v>
      </c>
      <c r="C39" s="3">
        <v>3207600</v>
      </c>
      <c r="E39" s="3">
        <v>6410908469804</v>
      </c>
      <c r="G39" s="3">
        <v>6304843570155</v>
      </c>
      <c r="I39" s="3">
        <f t="shared" si="0"/>
        <v>106064899649</v>
      </c>
      <c r="K39" s="3">
        <v>3207600</v>
      </c>
      <c r="M39" s="3">
        <v>6410908469804</v>
      </c>
      <c r="O39" s="3">
        <v>5305371256402</v>
      </c>
      <c r="Q39" s="3">
        <f t="shared" si="1"/>
        <v>1105537213402</v>
      </c>
    </row>
    <row r="40" spans="1:17" ht="21" x14ac:dyDescent="0.25">
      <c r="A40" s="2" t="s">
        <v>78</v>
      </c>
      <c r="C40" s="3">
        <v>7793740</v>
      </c>
      <c r="E40" s="3">
        <v>6980292378200</v>
      </c>
      <c r="G40" s="3">
        <v>6980230042542</v>
      </c>
      <c r="I40" s="3">
        <f t="shared" si="0"/>
        <v>62335658</v>
      </c>
      <c r="K40" s="3">
        <v>7793740</v>
      </c>
      <c r="M40" s="3">
        <v>6980292378200</v>
      </c>
      <c r="O40" s="3">
        <v>6515872522053</v>
      </c>
      <c r="Q40" s="3">
        <f t="shared" si="1"/>
        <v>464419856147</v>
      </c>
    </row>
    <row r="41" spans="1:17" ht="21" x14ac:dyDescent="0.25">
      <c r="A41" s="2" t="s">
        <v>40</v>
      </c>
      <c r="C41" s="3">
        <v>460251</v>
      </c>
      <c r="E41" s="3">
        <v>2495316919426</v>
      </c>
      <c r="G41" s="3">
        <v>2456036782551</v>
      </c>
      <c r="I41" s="3">
        <f t="shared" si="0"/>
        <v>39280136875</v>
      </c>
      <c r="K41" s="3">
        <v>460251</v>
      </c>
      <c r="M41" s="3">
        <v>2495316919426</v>
      </c>
      <c r="O41" s="3">
        <v>2085467356101</v>
      </c>
      <c r="Q41" s="3">
        <f t="shared" si="1"/>
        <v>409849563325</v>
      </c>
    </row>
    <row r="42" spans="1:17" ht="21" x14ac:dyDescent="0.25">
      <c r="A42" s="2" t="s">
        <v>79</v>
      </c>
      <c r="C42" s="3">
        <v>6048600</v>
      </c>
      <c r="E42" s="3">
        <v>5448269836120</v>
      </c>
      <c r="G42" s="3">
        <v>5690587843793</v>
      </c>
      <c r="I42" s="3">
        <f t="shared" si="0"/>
        <v>-242318007673</v>
      </c>
      <c r="K42" s="3">
        <v>6048600</v>
      </c>
      <c r="M42" s="3">
        <v>5448269836120</v>
      </c>
      <c r="O42" s="3">
        <v>5262848453204</v>
      </c>
      <c r="Q42" s="3">
        <f t="shared" si="1"/>
        <v>185421382916</v>
      </c>
    </row>
    <row r="43" spans="1:17" ht="21" x14ac:dyDescent="0.25">
      <c r="A43" s="2" t="s">
        <v>43</v>
      </c>
      <c r="C43" s="3">
        <v>963700</v>
      </c>
      <c r="E43" s="3">
        <v>4983608366266</v>
      </c>
      <c r="G43" s="3">
        <v>4907031744252</v>
      </c>
      <c r="I43" s="3">
        <f t="shared" si="0"/>
        <v>76576622014</v>
      </c>
      <c r="K43" s="3">
        <v>963700</v>
      </c>
      <c r="M43" s="3">
        <v>4983608366266</v>
      </c>
      <c r="O43" s="3">
        <v>4184129349583</v>
      </c>
      <c r="Q43" s="3">
        <f t="shared" si="1"/>
        <v>799479016683</v>
      </c>
    </row>
    <row r="44" spans="1:17" ht="21" x14ac:dyDescent="0.25">
      <c r="A44" s="2" t="s">
        <v>80</v>
      </c>
      <c r="C44" s="3">
        <v>15171600</v>
      </c>
      <c r="E44" s="3">
        <v>14212886205198</v>
      </c>
      <c r="G44" s="3">
        <v>14031141677571</v>
      </c>
      <c r="I44" s="3">
        <f t="shared" si="0"/>
        <v>181744527627</v>
      </c>
      <c r="K44" s="3">
        <v>15171600</v>
      </c>
      <c r="M44" s="3">
        <v>14212886205198</v>
      </c>
      <c r="O44" s="3">
        <v>14088669204253</v>
      </c>
      <c r="Q44" s="3">
        <f t="shared" si="1"/>
        <v>124217000945</v>
      </c>
    </row>
    <row r="45" spans="1:17" ht="21" x14ac:dyDescent="0.25">
      <c r="A45" s="2" t="s">
        <v>90</v>
      </c>
      <c r="C45" s="3">
        <v>1995000</v>
      </c>
      <c r="E45" s="3">
        <v>1994543643750</v>
      </c>
      <c r="G45" s="3">
        <v>1994543643750</v>
      </c>
      <c r="I45" s="3">
        <f t="shared" si="0"/>
        <v>0</v>
      </c>
      <c r="K45" s="3">
        <v>1995000</v>
      </c>
      <c r="M45" s="3">
        <v>1994543643750</v>
      </c>
      <c r="O45" s="3">
        <v>1994847881250</v>
      </c>
      <c r="Q45" s="3">
        <f t="shared" si="1"/>
        <v>-304237500</v>
      </c>
    </row>
    <row r="46" spans="1:17" ht="21" x14ac:dyDescent="0.25">
      <c r="A46" s="2" t="s">
        <v>39</v>
      </c>
      <c r="C46" s="3">
        <v>1129130</v>
      </c>
      <c r="E46" s="3">
        <v>2499805736992</v>
      </c>
      <c r="G46" s="3">
        <v>2462919669877</v>
      </c>
      <c r="I46" s="3">
        <f t="shared" si="0"/>
        <v>36886067115</v>
      </c>
      <c r="K46" s="3">
        <v>1129130</v>
      </c>
      <c r="M46" s="3">
        <v>2499805736992</v>
      </c>
      <c r="O46" s="3">
        <v>2088632376789</v>
      </c>
      <c r="Q46" s="3">
        <f t="shared" si="1"/>
        <v>411173360203</v>
      </c>
    </row>
    <row r="47" spans="1:17" ht="21" x14ac:dyDescent="0.25">
      <c r="A47" s="2" t="s">
        <v>55</v>
      </c>
      <c r="C47" s="3">
        <v>2390000</v>
      </c>
      <c r="E47" s="3">
        <v>2389453287500</v>
      </c>
      <c r="G47" s="3">
        <v>2389453287500</v>
      </c>
      <c r="I47" s="3">
        <f t="shared" si="0"/>
        <v>0</v>
      </c>
      <c r="K47" s="3">
        <v>2390000</v>
      </c>
      <c r="M47" s="3">
        <v>2389453287500</v>
      </c>
      <c r="O47" s="3">
        <v>2390000000000</v>
      </c>
      <c r="Q47" s="3">
        <f t="shared" si="1"/>
        <v>-546712500</v>
      </c>
    </row>
    <row r="48" spans="1:17" ht="21" x14ac:dyDescent="0.25">
      <c r="A48" s="2" t="s">
        <v>71</v>
      </c>
      <c r="C48" s="3">
        <v>2400000</v>
      </c>
      <c r="E48" s="3">
        <v>2399451000000</v>
      </c>
      <c r="G48" s="3">
        <v>2399451000000</v>
      </c>
      <c r="I48" s="3">
        <f t="shared" si="0"/>
        <v>0</v>
      </c>
      <c r="K48" s="3">
        <v>2400000</v>
      </c>
      <c r="M48" s="3">
        <v>2399451000000</v>
      </c>
      <c r="O48" s="3">
        <v>2400000000000</v>
      </c>
      <c r="Q48" s="3">
        <f t="shared" si="1"/>
        <v>-549000000</v>
      </c>
    </row>
    <row r="49" spans="1:17" ht="21" x14ac:dyDescent="0.25">
      <c r="A49" s="2" t="s">
        <v>81</v>
      </c>
      <c r="C49" s="3">
        <v>267211</v>
      </c>
      <c r="E49" s="3">
        <v>212862616436</v>
      </c>
      <c r="G49" s="3">
        <v>225339584221</v>
      </c>
      <c r="I49" s="3">
        <f t="shared" si="0"/>
        <v>-12476967785</v>
      </c>
      <c r="K49" s="3">
        <v>267211</v>
      </c>
      <c r="M49" s="3">
        <v>212862616436</v>
      </c>
      <c r="O49" s="3">
        <v>246825472810</v>
      </c>
      <c r="Q49" s="3">
        <f t="shared" si="1"/>
        <v>-33962856374</v>
      </c>
    </row>
    <row r="50" spans="1:17" ht="21" x14ac:dyDescent="0.25">
      <c r="A50" s="2" t="s">
        <v>82</v>
      </c>
      <c r="C50" s="3">
        <v>8733899</v>
      </c>
      <c r="E50" s="3">
        <v>7669324805138</v>
      </c>
      <c r="G50" s="3">
        <v>7689259735396</v>
      </c>
      <c r="I50" s="3">
        <f t="shared" si="0"/>
        <v>-19934930258</v>
      </c>
      <c r="K50" s="3">
        <v>8733899</v>
      </c>
      <c r="M50" s="3">
        <v>7669324805138</v>
      </c>
      <c r="O50" s="3">
        <v>8295145940800</v>
      </c>
      <c r="Q50" s="3">
        <f t="shared" si="1"/>
        <v>-625821135662</v>
      </c>
    </row>
    <row r="51" spans="1:17" ht="21" x14ac:dyDescent="0.25">
      <c r="A51" s="2" t="s">
        <v>93</v>
      </c>
      <c r="C51" s="3">
        <v>21094</v>
      </c>
      <c r="E51" s="3">
        <v>17341628394</v>
      </c>
      <c r="G51" s="3">
        <v>17349563999</v>
      </c>
      <c r="I51" s="3">
        <f t="shared" si="0"/>
        <v>-7935605</v>
      </c>
      <c r="K51" s="3">
        <v>21094</v>
      </c>
      <c r="M51" s="3">
        <v>17341628394</v>
      </c>
      <c r="O51" s="3">
        <v>17349563999</v>
      </c>
      <c r="Q51" s="3">
        <f t="shared" si="1"/>
        <v>-7935605</v>
      </c>
    </row>
    <row r="52" spans="1:17" ht="21" x14ac:dyDescent="0.25">
      <c r="A52" s="2" t="s">
        <v>62</v>
      </c>
      <c r="C52" s="3">
        <v>928124</v>
      </c>
      <c r="E52" s="3">
        <v>769350141768</v>
      </c>
      <c r="G52" s="3">
        <v>769350141768</v>
      </c>
      <c r="I52" s="3">
        <f t="shared" si="0"/>
        <v>0</v>
      </c>
      <c r="K52" s="3">
        <v>928124</v>
      </c>
      <c r="M52" s="3">
        <v>769350141768</v>
      </c>
      <c r="O52" s="3">
        <v>772741635971</v>
      </c>
      <c r="Q52" s="3">
        <f t="shared" si="1"/>
        <v>-3391494203</v>
      </c>
    </row>
    <row r="53" spans="1:17" ht="21" x14ac:dyDescent="0.25">
      <c r="A53" s="2" t="s">
        <v>63</v>
      </c>
      <c r="C53" s="3">
        <v>850361</v>
      </c>
      <c r="E53" s="3">
        <v>663112851008</v>
      </c>
      <c r="G53" s="3">
        <v>663112851008</v>
      </c>
      <c r="I53" s="3">
        <f t="shared" si="0"/>
        <v>0</v>
      </c>
      <c r="K53" s="3">
        <v>850361</v>
      </c>
      <c r="M53" s="3">
        <v>663112851008</v>
      </c>
      <c r="O53" s="3">
        <v>671687778625</v>
      </c>
      <c r="Q53" s="3">
        <f t="shared" si="1"/>
        <v>-8574927617</v>
      </c>
    </row>
    <row r="54" spans="1:17" ht="21" x14ac:dyDescent="0.25">
      <c r="A54" s="2" t="s">
        <v>84</v>
      </c>
      <c r="C54" s="3">
        <v>4920074</v>
      </c>
      <c r="E54" s="3">
        <v>4110204528955</v>
      </c>
      <c r="G54" s="3">
        <v>4092442205802</v>
      </c>
      <c r="I54" s="3">
        <f t="shared" si="0"/>
        <v>17762323153</v>
      </c>
      <c r="K54" s="3">
        <v>4920074</v>
      </c>
      <c r="M54" s="3">
        <v>4110204528955</v>
      </c>
      <c r="O54" s="3">
        <v>4732127173200</v>
      </c>
      <c r="Q54" s="3">
        <f t="shared" si="1"/>
        <v>-621922644245</v>
      </c>
    </row>
    <row r="55" spans="1:17" ht="21" x14ac:dyDescent="0.25">
      <c r="A55" s="2" t="s">
        <v>86</v>
      </c>
      <c r="C55" s="3">
        <v>1919665</v>
      </c>
      <c r="E55" s="3">
        <v>1556496024399</v>
      </c>
      <c r="G55" s="3">
        <v>1481565607724</v>
      </c>
      <c r="I55" s="3">
        <f t="shared" si="0"/>
        <v>74930416675</v>
      </c>
      <c r="K55" s="3">
        <v>1919665</v>
      </c>
      <c r="M55" s="3">
        <v>1556496024399</v>
      </c>
      <c r="O55" s="3">
        <v>1823873716500</v>
      </c>
      <c r="Q55" s="3">
        <f t="shared" si="1"/>
        <v>-267377692101</v>
      </c>
    </row>
    <row r="56" spans="1:17" ht="21" x14ac:dyDescent="0.25">
      <c r="A56" s="2" t="s">
        <v>87</v>
      </c>
      <c r="C56" s="3">
        <v>161080</v>
      </c>
      <c r="E56" s="3">
        <v>137103605134</v>
      </c>
      <c r="G56" s="3">
        <v>135160297407</v>
      </c>
      <c r="I56" s="3">
        <f t="shared" si="0"/>
        <v>1943307727</v>
      </c>
      <c r="K56" s="3">
        <v>161080</v>
      </c>
      <c r="M56" s="3">
        <v>137103605134</v>
      </c>
      <c r="O56" s="3">
        <v>156650300000</v>
      </c>
      <c r="Q56" s="3">
        <f t="shared" si="1"/>
        <v>-19546694866</v>
      </c>
    </row>
    <row r="57" spans="1:17" ht="21" x14ac:dyDescent="0.25">
      <c r="A57" s="2" t="s">
        <v>65</v>
      </c>
      <c r="C57" s="3">
        <v>218460</v>
      </c>
      <c r="E57" s="3">
        <v>173679653689</v>
      </c>
      <c r="G57" s="3">
        <v>173679653689</v>
      </c>
      <c r="I57" s="3">
        <f t="shared" si="0"/>
        <v>0</v>
      </c>
      <c r="K57" s="3">
        <v>218460</v>
      </c>
      <c r="M57" s="3">
        <v>173679653689</v>
      </c>
      <c r="O57" s="3">
        <v>174226795806</v>
      </c>
      <c r="Q57" s="3">
        <f t="shared" si="1"/>
        <v>-547142117</v>
      </c>
    </row>
    <row r="58" spans="1:17" ht="21" x14ac:dyDescent="0.25">
      <c r="A58" s="2" t="s">
        <v>69</v>
      </c>
      <c r="C58" s="3">
        <v>500000</v>
      </c>
      <c r="E58" s="3">
        <v>440957607868</v>
      </c>
      <c r="G58" s="3">
        <v>436987516234</v>
      </c>
      <c r="I58" s="3">
        <f t="shared" si="0"/>
        <v>3970091634</v>
      </c>
      <c r="K58" s="3">
        <v>500000</v>
      </c>
      <c r="M58" s="3">
        <v>440957607868</v>
      </c>
      <c r="O58" s="3">
        <v>432000000000</v>
      </c>
      <c r="Q58" s="3">
        <f t="shared" si="1"/>
        <v>8957607868</v>
      </c>
    </row>
    <row r="59" spans="1:17" ht="21" x14ac:dyDescent="0.25">
      <c r="A59" s="2" t="s">
        <v>66</v>
      </c>
      <c r="C59" s="3">
        <v>2030000</v>
      </c>
      <c r="E59" s="3">
        <v>1508756792917</v>
      </c>
      <c r="G59" s="3">
        <v>1508756792917</v>
      </c>
      <c r="I59" s="3">
        <f t="shared" si="0"/>
        <v>0</v>
      </c>
      <c r="K59" s="3">
        <v>2030000</v>
      </c>
      <c r="M59" s="3">
        <v>1508756792917</v>
      </c>
      <c r="O59" s="3">
        <v>1509570592419</v>
      </c>
      <c r="Q59" s="3">
        <f t="shared" si="1"/>
        <v>-813799502</v>
      </c>
    </row>
    <row r="60" spans="1:17" ht="21" x14ac:dyDescent="0.25">
      <c r="A60" s="2" t="s">
        <v>64</v>
      </c>
      <c r="C60" s="3">
        <v>2600000</v>
      </c>
      <c r="E60" s="3">
        <v>1994393678062</v>
      </c>
      <c r="G60" s="3">
        <v>1994393678062</v>
      </c>
      <c r="I60" s="3">
        <f t="shared" si="0"/>
        <v>0</v>
      </c>
      <c r="K60" s="3">
        <v>2600000</v>
      </c>
      <c r="M60" s="3">
        <v>1994393678062</v>
      </c>
      <c r="O60" s="3">
        <v>1994951250000</v>
      </c>
      <c r="Q60" s="3">
        <f t="shared" si="1"/>
        <v>-557571938</v>
      </c>
    </row>
    <row r="61" spans="1:17" ht="21" x14ac:dyDescent="0.25">
      <c r="A61" s="2" t="s">
        <v>61</v>
      </c>
      <c r="C61" s="3">
        <v>622799</v>
      </c>
      <c r="E61" s="3">
        <v>498268438785</v>
      </c>
      <c r="G61" s="3">
        <v>498268438785</v>
      </c>
      <c r="I61" s="3">
        <f t="shared" si="0"/>
        <v>0</v>
      </c>
      <c r="K61" s="3">
        <v>622799</v>
      </c>
      <c r="M61" s="3">
        <v>498268438785</v>
      </c>
      <c r="O61" s="3">
        <v>498496448744</v>
      </c>
      <c r="Q61" s="3">
        <f t="shared" si="1"/>
        <v>-228009959</v>
      </c>
    </row>
    <row r="62" spans="1:17" ht="21" x14ac:dyDescent="0.25">
      <c r="A62" s="2" t="s">
        <v>94</v>
      </c>
      <c r="C62" s="3">
        <v>6990000</v>
      </c>
      <c r="E62" s="3">
        <v>5265410761704</v>
      </c>
      <c r="G62" s="3">
        <v>5266851750000</v>
      </c>
      <c r="I62" s="3">
        <f t="shared" si="0"/>
        <v>-1440988296</v>
      </c>
      <c r="K62" s="3">
        <v>6990000</v>
      </c>
      <c r="M62" s="3">
        <v>5265410761704</v>
      </c>
      <c r="O62" s="3">
        <v>5266851750000</v>
      </c>
      <c r="Q62" s="3">
        <f t="shared" si="1"/>
        <v>-1440988296</v>
      </c>
    </row>
    <row r="63" spans="1:17" ht="21" x14ac:dyDescent="0.25">
      <c r="A63" s="2" t="s">
        <v>89</v>
      </c>
      <c r="C63" s="3">
        <v>22000000</v>
      </c>
      <c r="E63" s="3">
        <v>18514043943450</v>
      </c>
      <c r="G63" s="3">
        <v>19505335133707</v>
      </c>
      <c r="I63" s="3">
        <f t="shared" si="0"/>
        <v>-991291190257</v>
      </c>
      <c r="K63" s="3">
        <v>22000000</v>
      </c>
      <c r="M63" s="3">
        <v>18514043943450</v>
      </c>
      <c r="O63" s="3">
        <v>19603320000000</v>
      </c>
      <c r="Q63" s="3">
        <f t="shared" si="1"/>
        <v>-1089276056550</v>
      </c>
    </row>
    <row r="64" spans="1:17" ht="21" x14ac:dyDescent="0.25">
      <c r="A64" s="2" t="s">
        <v>88</v>
      </c>
      <c r="C64" s="3">
        <v>5635032</v>
      </c>
      <c r="E64" s="3">
        <v>4389170288325</v>
      </c>
      <c r="G64" s="3">
        <v>4992758244405</v>
      </c>
      <c r="I64" s="3">
        <f t="shared" si="0"/>
        <v>-603587956080</v>
      </c>
      <c r="K64" s="3">
        <v>5635032</v>
      </c>
      <c r="M64" s="3">
        <v>4389170288325</v>
      </c>
      <c r="O64" s="3">
        <v>5044142544480</v>
      </c>
      <c r="Q64" s="3">
        <f t="shared" si="1"/>
        <v>-654972256155</v>
      </c>
    </row>
    <row r="65" spans="1:17" ht="21" x14ac:dyDescent="0.25">
      <c r="A65" s="2" t="s">
        <v>60</v>
      </c>
      <c r="C65" s="3">
        <v>5000000</v>
      </c>
      <c r="E65" s="3">
        <v>3862116338750</v>
      </c>
      <c r="G65" s="3">
        <v>3862116338750</v>
      </c>
      <c r="I65" s="3">
        <f t="shared" si="0"/>
        <v>0</v>
      </c>
      <c r="K65" s="3">
        <v>5000000</v>
      </c>
      <c r="M65" s="3">
        <v>3862116338750</v>
      </c>
      <c r="O65" s="3">
        <v>3863035517322</v>
      </c>
      <c r="Q65" s="3">
        <f t="shared" si="1"/>
        <v>-919178572</v>
      </c>
    </row>
    <row r="66" spans="1:17" ht="21" x14ac:dyDescent="0.25">
      <c r="A66" s="2" t="s">
        <v>24</v>
      </c>
      <c r="C66" s="3" t="s">
        <v>24</v>
      </c>
      <c r="E66" s="6">
        <f>SUM(E8:E65)</f>
        <v>186671247284001</v>
      </c>
      <c r="F66" s="2"/>
      <c r="G66" s="6">
        <f>SUM(G8:G65)</f>
        <v>184204791391679</v>
      </c>
      <c r="H66" s="2"/>
      <c r="I66" s="6">
        <f>SUM(I8:I65)</f>
        <v>2466455892322</v>
      </c>
      <c r="K66" s="3" t="s">
        <v>24</v>
      </c>
      <c r="M66" s="6">
        <f>SUM(M8:M65)</f>
        <v>186671247284001</v>
      </c>
      <c r="N66" s="2"/>
      <c r="O66" s="6">
        <f>SUM(O8:O65)</f>
        <v>180920753664164</v>
      </c>
      <c r="P66" s="2"/>
      <c r="Q66" s="6">
        <f>SUM(Q8:Q65)</f>
        <v>5750493619837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D0B4-A472-470C-ABDE-8B859D84F5F1}">
  <dimension ref="A2:Y15"/>
  <sheetViews>
    <sheetView rightToLeft="1" topLeftCell="D1" workbookViewId="0">
      <selection activeCell="A43" sqref="A1:XFD1048576"/>
    </sheetView>
  </sheetViews>
  <sheetFormatPr defaultRowHeight="18.75" x14ac:dyDescent="0.25"/>
  <cols>
    <col min="1" max="1" width="40.28515625" style="3" bestFit="1" customWidth="1"/>
    <col min="2" max="2" width="1" style="3" customWidth="1"/>
    <col min="3" max="3" width="20" style="3" customWidth="1"/>
    <col min="4" max="4" width="1" style="3" customWidth="1"/>
    <col min="5" max="5" width="24" style="3" customWidth="1"/>
    <col min="6" max="6" width="1" style="3" customWidth="1"/>
    <col min="7" max="7" width="24" style="3" customWidth="1"/>
    <col min="8" max="8" width="1" style="3" customWidth="1"/>
    <col min="9" max="9" width="17" style="3" customWidth="1"/>
    <col min="10" max="10" width="1" style="3" customWidth="1"/>
    <col min="11" max="11" width="23" style="3" customWidth="1"/>
    <col min="12" max="12" width="1" style="3" customWidth="1"/>
    <col min="13" max="13" width="11" style="3" customWidth="1"/>
    <col min="14" max="14" width="1" style="3" customWidth="1"/>
    <col min="15" max="15" width="22" style="3" customWidth="1"/>
    <col min="16" max="16" width="1" style="3" customWidth="1"/>
    <col min="17" max="17" width="20" style="3" customWidth="1"/>
    <col min="18" max="18" width="1" style="3" customWidth="1"/>
    <col min="19" max="19" width="16" style="3" customWidth="1"/>
    <col min="20" max="20" width="1" style="3" customWidth="1"/>
    <col min="21" max="21" width="24" style="3" customWidth="1"/>
    <col min="22" max="22" width="1" style="3" customWidth="1"/>
    <col min="23" max="23" width="24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  <c r="R2" s="4" t="s">
        <v>0</v>
      </c>
      <c r="S2" s="4" t="s">
        <v>0</v>
      </c>
      <c r="T2" s="4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</row>
    <row r="3" spans="1:25" s="3" customFormat="1" ht="26.25" x14ac:dyDescent="0.25">
      <c r="A3" s="4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" t="s">
        <v>1</v>
      </c>
      <c r="R3" s="4" t="s">
        <v>1</v>
      </c>
      <c r="S3" s="4" t="s">
        <v>1</v>
      </c>
      <c r="T3" s="4" t="s">
        <v>1</v>
      </c>
      <c r="U3" s="4" t="s">
        <v>1</v>
      </c>
      <c r="V3" s="4" t="s">
        <v>1</v>
      </c>
      <c r="W3" s="4" t="s">
        <v>1</v>
      </c>
      <c r="X3" s="4" t="s">
        <v>1</v>
      </c>
      <c r="Y3" s="4" t="s">
        <v>1</v>
      </c>
    </row>
    <row r="4" spans="1:25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  <c r="R4" s="4" t="s">
        <v>2</v>
      </c>
      <c r="S4" s="4" t="s">
        <v>2</v>
      </c>
      <c r="T4" s="4" t="s">
        <v>2</v>
      </c>
      <c r="U4" s="4" t="s">
        <v>2</v>
      </c>
      <c r="V4" s="4" t="s">
        <v>2</v>
      </c>
      <c r="W4" s="4" t="s">
        <v>2</v>
      </c>
      <c r="X4" s="4" t="s">
        <v>2</v>
      </c>
      <c r="Y4" s="4" t="s">
        <v>2</v>
      </c>
    </row>
    <row r="6" spans="1:25" s="3" customFormat="1" ht="27" thickBot="1" x14ac:dyDescent="0.3">
      <c r="A6" s="5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s="3" customFormat="1" ht="27" thickBot="1" x14ac:dyDescent="0.3">
      <c r="A7" s="5" t="s">
        <v>3</v>
      </c>
      <c r="C7" s="5" t="s">
        <v>7</v>
      </c>
      <c r="E7" s="5" t="s">
        <v>8</v>
      </c>
      <c r="G7" s="5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s="3" customFormat="1" ht="27" thickBot="1" x14ac:dyDescent="0.3">
      <c r="A8" s="5" t="s">
        <v>3</v>
      </c>
      <c r="C8" s="5" t="s">
        <v>7</v>
      </c>
      <c r="E8" s="5" t="s">
        <v>8</v>
      </c>
      <c r="G8" s="5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s="3" customFormat="1" ht="21" x14ac:dyDescent="0.25">
      <c r="A9" s="2" t="s">
        <v>16</v>
      </c>
      <c r="C9" s="3">
        <v>139143412</v>
      </c>
      <c r="E9" s="3">
        <v>2175247048439</v>
      </c>
      <c r="G9" s="3">
        <v>2306719484136</v>
      </c>
      <c r="I9" s="3">
        <v>0</v>
      </c>
      <c r="K9" s="3">
        <v>0</v>
      </c>
      <c r="M9" s="3">
        <v>0</v>
      </c>
      <c r="O9" s="3">
        <v>0</v>
      </c>
      <c r="Q9" s="3">
        <v>139143412</v>
      </c>
      <c r="S9" s="3">
        <v>16978</v>
      </c>
      <c r="U9" s="3">
        <v>2175247048439</v>
      </c>
      <c r="W9" s="3">
        <v>2362376848936</v>
      </c>
      <c r="Y9" s="24">
        <v>6.6839851183291147E-3</v>
      </c>
    </row>
    <row r="10" spans="1:25" s="3" customFormat="1" ht="21" x14ac:dyDescent="0.25">
      <c r="A10" s="2" t="s">
        <v>17</v>
      </c>
      <c r="C10" s="3">
        <v>14495303</v>
      </c>
      <c r="E10" s="3">
        <v>299601891872</v>
      </c>
      <c r="G10" s="3">
        <v>265151551202</v>
      </c>
      <c r="I10" s="3">
        <v>0</v>
      </c>
      <c r="K10" s="3">
        <v>0</v>
      </c>
      <c r="M10" s="3">
        <v>0</v>
      </c>
      <c r="O10" s="3">
        <v>0</v>
      </c>
      <c r="Q10" s="3">
        <v>14495303</v>
      </c>
      <c r="S10" s="3">
        <v>18010</v>
      </c>
      <c r="U10" s="3">
        <v>299601891872</v>
      </c>
      <c r="W10" s="3">
        <v>260807178435</v>
      </c>
      <c r="Y10" s="24">
        <v>7.379141478626015E-4</v>
      </c>
    </row>
    <row r="11" spans="1:25" s="3" customFormat="1" ht="21" x14ac:dyDescent="0.25">
      <c r="A11" s="2" t="s">
        <v>18</v>
      </c>
      <c r="C11" s="3">
        <v>1325774</v>
      </c>
      <c r="E11" s="3">
        <v>29246795160</v>
      </c>
      <c r="G11" s="3">
        <v>26145393105</v>
      </c>
      <c r="I11" s="3">
        <v>0</v>
      </c>
      <c r="K11" s="3">
        <v>0</v>
      </c>
      <c r="M11" s="3">
        <v>0</v>
      </c>
      <c r="O11" s="3">
        <v>0</v>
      </c>
      <c r="Q11" s="3">
        <v>1325774</v>
      </c>
      <c r="S11" s="3">
        <v>19269</v>
      </c>
      <c r="U11" s="3">
        <v>29246795160</v>
      </c>
      <c r="W11" s="3">
        <v>25521559257</v>
      </c>
      <c r="Y11" s="24">
        <v>7.2209360816913456E-5</v>
      </c>
    </row>
    <row r="12" spans="1:25" s="3" customFormat="1" ht="21" x14ac:dyDescent="0.25">
      <c r="A12" s="2" t="s">
        <v>19</v>
      </c>
      <c r="C12" s="3">
        <v>4137000</v>
      </c>
      <c r="E12" s="3">
        <v>400306283261</v>
      </c>
      <c r="G12" s="3">
        <v>353419993750</v>
      </c>
      <c r="I12" s="3">
        <v>0</v>
      </c>
      <c r="K12" s="3">
        <v>0</v>
      </c>
      <c r="M12" s="3">
        <v>0</v>
      </c>
      <c r="O12" s="3">
        <v>0</v>
      </c>
      <c r="Q12" s="3">
        <v>4137000</v>
      </c>
      <c r="S12" s="3">
        <v>83857</v>
      </c>
      <c r="U12" s="3">
        <v>400306283261</v>
      </c>
      <c r="W12" s="3">
        <v>346579900083</v>
      </c>
      <c r="Y12" s="24">
        <v>9.8059498657469346E-4</v>
      </c>
    </row>
    <row r="13" spans="1:25" s="3" customFormat="1" ht="21" x14ac:dyDescent="0.25">
      <c r="A13" s="2" t="s">
        <v>20</v>
      </c>
      <c r="C13" s="3">
        <v>164496851</v>
      </c>
      <c r="E13" s="3">
        <v>3051990680059</v>
      </c>
      <c r="G13" s="3">
        <v>3241410448955</v>
      </c>
      <c r="I13" s="3">
        <v>0</v>
      </c>
      <c r="K13" s="3">
        <v>0</v>
      </c>
      <c r="M13" s="3">
        <v>0</v>
      </c>
      <c r="O13" s="3">
        <v>0</v>
      </c>
      <c r="Q13" s="3">
        <v>164496851</v>
      </c>
      <c r="S13" s="3">
        <v>20182</v>
      </c>
      <c r="U13" s="3">
        <v>3051990680059</v>
      </c>
      <c r="W13" s="3">
        <v>3319875446882</v>
      </c>
      <c r="Y13" s="24">
        <v>9.3930814178354929E-3</v>
      </c>
    </row>
    <row r="14" spans="1:25" s="3" customFormat="1" ht="21.75" thickBot="1" x14ac:dyDescent="0.3">
      <c r="A14" s="2" t="s">
        <v>21</v>
      </c>
      <c r="C14" s="3">
        <v>1666431</v>
      </c>
      <c r="E14" s="3">
        <v>200065086578</v>
      </c>
      <c r="G14" s="3">
        <v>871977535506</v>
      </c>
      <c r="I14" s="3">
        <v>2854000</v>
      </c>
      <c r="K14" s="3">
        <v>1303775157911</v>
      </c>
      <c r="M14" s="3">
        <v>0</v>
      </c>
      <c r="O14" s="3">
        <v>0</v>
      </c>
      <c r="Q14" s="3">
        <v>4520431</v>
      </c>
      <c r="S14" s="3">
        <v>489710</v>
      </c>
      <c r="U14" s="3">
        <v>1503840244489</v>
      </c>
      <c r="W14" s="3">
        <v>2212206017331</v>
      </c>
      <c r="Y14" s="24">
        <v>6.2590996458410974E-3</v>
      </c>
    </row>
    <row r="15" spans="1:25" s="3" customFormat="1" ht="21.75" thickBot="1" x14ac:dyDescent="0.3">
      <c r="A15" s="2" t="s">
        <v>24</v>
      </c>
      <c r="C15" s="3" t="s">
        <v>24</v>
      </c>
      <c r="E15" s="6">
        <f>SUM(E9:E14)</f>
        <v>6156457785369</v>
      </c>
      <c r="F15" s="2"/>
      <c r="G15" s="6">
        <f>SUM(G9:G14)</f>
        <v>7064824406654</v>
      </c>
      <c r="I15" s="2" t="s">
        <v>24</v>
      </c>
      <c r="J15" s="2"/>
      <c r="K15" s="6">
        <f>SUM(K9:K14)</f>
        <v>1303775157911</v>
      </c>
      <c r="L15" s="2"/>
      <c r="M15" s="2" t="s">
        <v>24</v>
      </c>
      <c r="N15" s="2"/>
      <c r="O15" s="6">
        <f>SUM(O9:O14)</f>
        <v>0</v>
      </c>
      <c r="Q15" s="3" t="s">
        <v>24</v>
      </c>
      <c r="S15" s="3" t="s">
        <v>24</v>
      </c>
      <c r="U15" s="6">
        <f>SUM(U9:U14)</f>
        <v>7460232943280</v>
      </c>
      <c r="W15" s="6">
        <f>SUM(W9:W14)</f>
        <v>8527366950924</v>
      </c>
      <c r="Y15" s="27">
        <f>SUM(Y9:Y14)</f>
        <v>2.4126884677259913E-2</v>
      </c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A43" sqref="A1:XFD1048576"/>
    </sheetView>
  </sheetViews>
  <sheetFormatPr defaultRowHeight="18.75" x14ac:dyDescent="0.25"/>
  <cols>
    <col min="1" max="1" width="28.85546875" style="3" customWidth="1"/>
    <col min="2" max="2" width="1" style="3" customWidth="1"/>
    <col min="3" max="3" width="21" style="3" customWidth="1"/>
    <col min="4" max="4" width="1" style="3" customWidth="1"/>
    <col min="5" max="5" width="15" style="3" customWidth="1"/>
    <col min="6" max="6" width="1" style="3" customWidth="1"/>
    <col min="7" max="7" width="20" style="3" customWidth="1"/>
    <col min="8" max="8" width="1" style="3" customWidth="1"/>
    <col min="9" max="9" width="27" style="3" customWidth="1"/>
    <col min="10" max="10" width="1" style="3" customWidth="1"/>
    <col min="11" max="11" width="21" style="3" customWidth="1"/>
    <col min="12" max="12" width="1" style="3" customWidth="1"/>
    <col min="13" max="13" width="15" style="3" customWidth="1"/>
    <col min="14" max="14" width="1" style="3" customWidth="1"/>
    <col min="15" max="15" width="20" style="3" customWidth="1"/>
    <col min="16" max="16" width="1" style="3" customWidth="1"/>
    <col min="17" max="17" width="27" style="3" customWidth="1"/>
    <col min="18" max="18" width="1" style="3" customWidth="1"/>
    <col min="19" max="19" width="9.140625" style="3" customWidth="1"/>
    <col min="20" max="16384" width="9.140625" style="3"/>
  </cols>
  <sheetData>
    <row r="2" spans="1:17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</row>
    <row r="3" spans="1:17" s="3" customFormat="1" ht="26.25" x14ac:dyDescent="0.25">
      <c r="A3" s="4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" t="s">
        <v>1</v>
      </c>
    </row>
    <row r="4" spans="1:17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</row>
    <row r="6" spans="1:17" s="3" customFormat="1" ht="26.25" x14ac:dyDescent="0.25">
      <c r="A6" s="5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K6" s="5" t="s">
        <v>6</v>
      </c>
      <c r="L6" s="5" t="s">
        <v>6</v>
      </c>
      <c r="M6" s="5" t="s">
        <v>6</v>
      </c>
      <c r="N6" s="5" t="s">
        <v>6</v>
      </c>
      <c r="O6" s="5" t="s">
        <v>6</v>
      </c>
      <c r="P6" s="5" t="s">
        <v>6</v>
      </c>
      <c r="Q6" s="5" t="s">
        <v>6</v>
      </c>
    </row>
    <row r="7" spans="1:17" s="3" customFormat="1" ht="27" thickBot="1" x14ac:dyDescent="0.3">
      <c r="A7" s="5" t="s">
        <v>3</v>
      </c>
      <c r="C7" s="5" t="s">
        <v>25</v>
      </c>
      <c r="E7" s="5" t="s">
        <v>26</v>
      </c>
      <c r="G7" s="5" t="s">
        <v>27</v>
      </c>
      <c r="I7" s="5" t="s">
        <v>28</v>
      </c>
      <c r="K7" s="5" t="s">
        <v>25</v>
      </c>
      <c r="M7" s="5" t="s">
        <v>26</v>
      </c>
      <c r="O7" s="5" t="s">
        <v>27</v>
      </c>
      <c r="Q7" s="5" t="s">
        <v>28</v>
      </c>
    </row>
    <row r="8" spans="1:17" s="3" customFormat="1" ht="21" x14ac:dyDescent="0.25">
      <c r="A8" s="2" t="s">
        <v>29</v>
      </c>
      <c r="C8" s="3">
        <v>11000000</v>
      </c>
      <c r="E8" s="3">
        <v>6133</v>
      </c>
      <c r="G8" s="3" t="s">
        <v>30</v>
      </c>
      <c r="I8" s="30" t="s">
        <v>291</v>
      </c>
      <c r="K8" s="3">
        <v>11000000</v>
      </c>
      <c r="M8" s="3">
        <v>6133</v>
      </c>
      <c r="O8" s="3" t="s">
        <v>30</v>
      </c>
      <c r="Q8" s="30" t="s">
        <v>291</v>
      </c>
    </row>
    <row r="9" spans="1:17" s="3" customFormat="1" ht="21" x14ac:dyDescent="0.25">
      <c r="A9" s="2" t="s">
        <v>31</v>
      </c>
      <c r="C9" s="3">
        <v>494909484</v>
      </c>
      <c r="E9" s="3">
        <v>7115</v>
      </c>
      <c r="G9" s="3" t="s">
        <v>32</v>
      </c>
      <c r="I9" s="30" t="s">
        <v>292</v>
      </c>
      <c r="K9" s="3">
        <v>494909484</v>
      </c>
      <c r="M9" s="3">
        <v>7115</v>
      </c>
      <c r="O9" s="3" t="s">
        <v>32</v>
      </c>
      <c r="Q9" s="30" t="s">
        <v>292</v>
      </c>
    </row>
    <row r="10" spans="1:17" s="3" customFormat="1" ht="21" x14ac:dyDescent="0.25">
      <c r="A10" s="2" t="s">
        <v>33</v>
      </c>
      <c r="C10" s="3">
        <v>8465011287</v>
      </c>
      <c r="E10" s="3">
        <v>2193</v>
      </c>
      <c r="G10" s="3" t="s">
        <v>34</v>
      </c>
      <c r="I10" s="30" t="s">
        <v>293</v>
      </c>
      <c r="K10" s="3">
        <v>8465011287</v>
      </c>
      <c r="M10" s="3">
        <v>2193</v>
      </c>
      <c r="O10" s="3" t="s">
        <v>34</v>
      </c>
      <c r="Q10" s="30" t="s">
        <v>293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66"/>
  <sheetViews>
    <sheetView rightToLeft="1" topLeftCell="D61" workbookViewId="0">
      <selection activeCell="A43" sqref="A1:XFD1048576"/>
    </sheetView>
  </sheetViews>
  <sheetFormatPr defaultRowHeight="18.75" x14ac:dyDescent="0.25"/>
  <cols>
    <col min="1" max="1" width="33.42578125" style="3" bestFit="1" customWidth="1"/>
    <col min="2" max="2" width="1" style="3" customWidth="1"/>
    <col min="3" max="3" width="18" style="3" customWidth="1"/>
    <col min="4" max="4" width="1" style="3" customWidth="1"/>
    <col min="5" max="5" width="24" style="3" customWidth="1"/>
    <col min="6" max="6" width="1" style="3" customWidth="1"/>
    <col min="7" max="7" width="24" style="3" customWidth="1"/>
    <col min="8" max="8" width="1" style="3" customWidth="1"/>
    <col min="9" max="9" width="17" style="3" customWidth="1"/>
    <col min="10" max="10" width="1" style="3" customWidth="1"/>
    <col min="11" max="11" width="23" style="3" customWidth="1"/>
    <col min="12" max="12" width="1" style="3" customWidth="1"/>
    <col min="13" max="13" width="17" style="3" customWidth="1"/>
    <col min="14" max="14" width="1" style="3" customWidth="1"/>
    <col min="15" max="15" width="24" style="3" customWidth="1"/>
    <col min="16" max="16" width="1" style="3" customWidth="1"/>
    <col min="17" max="17" width="18" style="3" customWidth="1"/>
    <col min="18" max="18" width="1" style="3" customWidth="1"/>
    <col min="19" max="19" width="23" style="3" customWidth="1"/>
    <col min="20" max="20" width="1" style="3" customWidth="1"/>
    <col min="21" max="21" width="24" style="3" customWidth="1"/>
    <col min="22" max="22" width="1" style="3" customWidth="1"/>
    <col min="23" max="23" width="24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  <c r="R2" s="4" t="s">
        <v>0</v>
      </c>
      <c r="S2" s="4" t="s">
        <v>0</v>
      </c>
      <c r="T2" s="4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</row>
    <row r="3" spans="1:25" s="3" customFormat="1" ht="26.25" x14ac:dyDescent="0.25">
      <c r="A3" s="4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" t="s">
        <v>1</v>
      </c>
      <c r="R3" s="4" t="s">
        <v>1</v>
      </c>
      <c r="S3" s="4" t="s">
        <v>1</v>
      </c>
      <c r="T3" s="4" t="s">
        <v>1</v>
      </c>
      <c r="U3" s="4" t="s">
        <v>1</v>
      </c>
      <c r="V3" s="4" t="s">
        <v>1</v>
      </c>
      <c r="W3" s="4" t="s">
        <v>1</v>
      </c>
      <c r="X3" s="4" t="s">
        <v>1</v>
      </c>
      <c r="Y3" s="4" t="s">
        <v>1</v>
      </c>
    </row>
    <row r="4" spans="1:25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  <c r="R4" s="4" t="s">
        <v>2</v>
      </c>
      <c r="S4" s="4" t="s">
        <v>2</v>
      </c>
      <c r="T4" s="4" t="s">
        <v>2</v>
      </c>
      <c r="U4" s="4" t="s">
        <v>2</v>
      </c>
      <c r="V4" s="4" t="s">
        <v>2</v>
      </c>
      <c r="W4" s="4" t="s">
        <v>2</v>
      </c>
      <c r="X4" s="4" t="s">
        <v>2</v>
      </c>
      <c r="Y4" s="4" t="s">
        <v>2</v>
      </c>
    </row>
    <row r="6" spans="1:25" s="3" customFormat="1" ht="27" thickBot="1" x14ac:dyDescent="0.3">
      <c r="A6" s="26" t="s">
        <v>35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s="3" customFormat="1" ht="27" thickBot="1" x14ac:dyDescent="0.3">
      <c r="A7" s="5" t="s">
        <v>36</v>
      </c>
      <c r="C7" s="5" t="s">
        <v>7</v>
      </c>
      <c r="E7" s="5" t="s">
        <v>8</v>
      </c>
      <c r="G7" s="5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5" t="s">
        <v>7</v>
      </c>
      <c r="S7" s="5" t="s">
        <v>37</v>
      </c>
      <c r="U7" s="5" t="s">
        <v>8</v>
      </c>
      <c r="W7" s="5" t="s">
        <v>9</v>
      </c>
      <c r="Y7" s="5" t="s">
        <v>13</v>
      </c>
    </row>
    <row r="8" spans="1:25" s="3" customFormat="1" ht="27" thickBot="1" x14ac:dyDescent="0.3">
      <c r="A8" s="5" t="s">
        <v>36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37</v>
      </c>
      <c r="U8" s="5" t="s">
        <v>8</v>
      </c>
      <c r="W8" s="5" t="s">
        <v>9</v>
      </c>
      <c r="Y8" s="5" t="s">
        <v>13</v>
      </c>
    </row>
    <row r="9" spans="1:25" s="3" customFormat="1" ht="21" x14ac:dyDescent="0.25">
      <c r="A9" s="2" t="s">
        <v>38</v>
      </c>
      <c r="C9" s="3">
        <v>3207600</v>
      </c>
      <c r="E9" s="3">
        <v>4947864134400</v>
      </c>
      <c r="G9" s="3">
        <v>6304843570155</v>
      </c>
      <c r="I9" s="3">
        <v>0</v>
      </c>
      <c r="K9" s="3">
        <v>0</v>
      </c>
      <c r="M9" s="3">
        <v>0</v>
      </c>
      <c r="O9" s="3">
        <v>0</v>
      </c>
      <c r="Q9" s="3">
        <v>3207600</v>
      </c>
      <c r="S9" s="3">
        <v>2000112</v>
      </c>
      <c r="U9" s="3">
        <v>4947864134400</v>
      </c>
      <c r="W9" s="3">
        <v>6410908469804</v>
      </c>
      <c r="Y9" s="24">
        <v>1.8138688087143921E-2</v>
      </c>
    </row>
    <row r="10" spans="1:25" s="3" customFormat="1" ht="21" x14ac:dyDescent="0.25">
      <c r="A10" s="2" t="s">
        <v>39</v>
      </c>
      <c r="C10" s="3">
        <v>1129130</v>
      </c>
      <c r="E10" s="3">
        <v>2000146594543</v>
      </c>
      <c r="G10" s="3">
        <v>2462919669877</v>
      </c>
      <c r="I10" s="3">
        <v>0</v>
      </c>
      <c r="K10" s="3">
        <v>0</v>
      </c>
      <c r="M10" s="3">
        <v>0</v>
      </c>
      <c r="O10" s="3">
        <v>0</v>
      </c>
      <c r="Q10" s="3">
        <v>1129130</v>
      </c>
      <c r="S10" s="3">
        <v>2214090</v>
      </c>
      <c r="U10" s="3">
        <v>2000146594543</v>
      </c>
      <c r="W10" s="3">
        <v>2499805736992</v>
      </c>
      <c r="Y10" s="24">
        <v>7.0728192042238108E-3</v>
      </c>
    </row>
    <row r="11" spans="1:25" s="3" customFormat="1" ht="21" x14ac:dyDescent="0.25">
      <c r="A11" s="2" t="s">
        <v>40</v>
      </c>
      <c r="C11" s="3">
        <v>460251</v>
      </c>
      <c r="E11" s="3">
        <v>1979976789450</v>
      </c>
      <c r="G11" s="3">
        <v>2456036782551</v>
      </c>
      <c r="I11" s="3">
        <v>0</v>
      </c>
      <c r="K11" s="3">
        <v>0</v>
      </c>
      <c r="M11" s="3">
        <v>0</v>
      </c>
      <c r="O11" s="3">
        <v>0</v>
      </c>
      <c r="Q11" s="3">
        <v>460251</v>
      </c>
      <c r="S11" s="3">
        <v>5421643</v>
      </c>
      <c r="U11" s="3">
        <v>1979976789450</v>
      </c>
      <c r="W11" s="3">
        <v>2495316919426</v>
      </c>
      <c r="Y11" s="24">
        <v>7.0601187793006871E-3</v>
      </c>
    </row>
    <row r="12" spans="1:25" s="3" customFormat="1" ht="21" x14ac:dyDescent="0.25">
      <c r="A12" s="2" t="s">
        <v>41</v>
      </c>
      <c r="C12" s="3">
        <v>362205</v>
      </c>
      <c r="E12" s="3">
        <v>1349985121650</v>
      </c>
      <c r="G12" s="3">
        <v>1954886380181</v>
      </c>
      <c r="I12" s="3">
        <v>362205</v>
      </c>
      <c r="K12" s="3">
        <v>199135962540</v>
      </c>
      <c r="M12" s="3">
        <v>724410</v>
      </c>
      <c r="O12" s="3">
        <v>2278923040953</v>
      </c>
      <c r="Q12" s="3">
        <v>0</v>
      </c>
      <c r="S12" s="3">
        <v>0</v>
      </c>
      <c r="U12" s="3">
        <v>0</v>
      </c>
      <c r="W12" s="3">
        <v>0</v>
      </c>
      <c r="Y12" s="24">
        <v>0</v>
      </c>
    </row>
    <row r="13" spans="1:25" s="3" customFormat="1" ht="21" x14ac:dyDescent="0.25">
      <c r="A13" s="2" t="s">
        <v>42</v>
      </c>
      <c r="C13" s="3">
        <v>252190</v>
      </c>
      <c r="E13" s="3">
        <v>735998861700</v>
      </c>
      <c r="G13" s="3">
        <v>884593272865</v>
      </c>
      <c r="I13" s="3">
        <v>0</v>
      </c>
      <c r="K13" s="3">
        <v>0</v>
      </c>
      <c r="M13" s="3">
        <v>0</v>
      </c>
      <c r="O13" s="3">
        <v>0</v>
      </c>
      <c r="Q13" s="3">
        <v>252190</v>
      </c>
      <c r="S13" s="3">
        <v>3605511</v>
      </c>
      <c r="U13" s="3">
        <v>735998861700</v>
      </c>
      <c r="W13" s="3">
        <v>908614595571</v>
      </c>
      <c r="Y13" s="24">
        <v>2.5707864678019125E-3</v>
      </c>
    </row>
    <row r="14" spans="1:25" s="3" customFormat="1" ht="21" x14ac:dyDescent="0.25">
      <c r="A14" s="2" t="s">
        <v>43</v>
      </c>
      <c r="C14" s="3">
        <v>963700</v>
      </c>
      <c r="E14" s="3">
        <v>3999707714200</v>
      </c>
      <c r="G14" s="3">
        <v>4907031744252</v>
      </c>
      <c r="I14" s="3">
        <v>0</v>
      </c>
      <c r="K14" s="3">
        <v>0</v>
      </c>
      <c r="M14" s="3">
        <v>0</v>
      </c>
      <c r="O14" s="3">
        <v>0</v>
      </c>
      <c r="Q14" s="3">
        <v>963700</v>
      </c>
      <c r="S14" s="3">
        <v>5175079</v>
      </c>
      <c r="U14" s="3">
        <v>3999707714200</v>
      </c>
      <c r="W14" s="3">
        <v>4983608366266</v>
      </c>
      <c r="Y14" s="24">
        <v>1.4100360055045917E-2</v>
      </c>
    </row>
    <row r="15" spans="1:25" s="3" customFormat="1" ht="21" x14ac:dyDescent="0.25">
      <c r="A15" s="2" t="s">
        <v>44</v>
      </c>
      <c r="C15" s="3">
        <v>1440000</v>
      </c>
      <c r="E15" s="3">
        <v>1440000000000</v>
      </c>
      <c r="G15" s="3">
        <v>1439670600000</v>
      </c>
      <c r="I15" s="3">
        <v>0</v>
      </c>
      <c r="K15" s="3">
        <v>0</v>
      </c>
      <c r="M15" s="3">
        <v>0</v>
      </c>
      <c r="O15" s="3">
        <v>0</v>
      </c>
      <c r="Q15" s="3">
        <v>1440000</v>
      </c>
      <c r="S15" s="3">
        <v>1000000</v>
      </c>
      <c r="U15" s="3">
        <v>1440000000000</v>
      </c>
      <c r="W15" s="3">
        <v>1439670600000</v>
      </c>
      <c r="Y15" s="24">
        <v>4.0733284657907013E-3</v>
      </c>
    </row>
    <row r="16" spans="1:25" s="3" customFormat="1" ht="21" x14ac:dyDescent="0.25">
      <c r="A16" s="2" t="s">
        <v>45</v>
      </c>
      <c r="C16" s="3">
        <v>46184</v>
      </c>
      <c r="E16" s="3">
        <v>26340592963</v>
      </c>
      <c r="G16" s="3">
        <v>37306750608</v>
      </c>
      <c r="I16" s="3">
        <v>0</v>
      </c>
      <c r="K16" s="3">
        <v>0</v>
      </c>
      <c r="M16" s="3">
        <v>0</v>
      </c>
      <c r="O16" s="3">
        <v>0</v>
      </c>
      <c r="Q16" s="3">
        <v>46184</v>
      </c>
      <c r="S16" s="3">
        <v>828970</v>
      </c>
      <c r="U16" s="3">
        <v>26340592963</v>
      </c>
      <c r="W16" s="3">
        <v>38276392751</v>
      </c>
      <c r="Y16" s="24">
        <v>1.0829721754436963E-4</v>
      </c>
    </row>
    <row r="17" spans="1:25" s="3" customFormat="1" ht="21" x14ac:dyDescent="0.25">
      <c r="A17" s="2" t="s">
        <v>46</v>
      </c>
      <c r="C17" s="3">
        <v>73594</v>
      </c>
      <c r="E17" s="3">
        <v>40178911377</v>
      </c>
      <c r="G17" s="3">
        <v>56212954344</v>
      </c>
      <c r="I17" s="3">
        <v>0</v>
      </c>
      <c r="K17" s="3">
        <v>0</v>
      </c>
      <c r="M17" s="3">
        <v>0</v>
      </c>
      <c r="O17" s="3">
        <v>0</v>
      </c>
      <c r="Q17" s="3">
        <v>73594</v>
      </c>
      <c r="S17" s="3">
        <v>783990</v>
      </c>
      <c r="U17" s="3">
        <v>40178911377</v>
      </c>
      <c r="W17" s="3">
        <v>57683761880</v>
      </c>
      <c r="Y17" s="24">
        <v>1.6320740958362039E-4</v>
      </c>
    </row>
    <row r="18" spans="1:25" s="3" customFormat="1" ht="21" x14ac:dyDescent="0.25">
      <c r="A18" s="2" t="s">
        <v>47</v>
      </c>
      <c r="C18" s="3">
        <v>339795</v>
      </c>
      <c r="E18" s="3">
        <v>180862074280</v>
      </c>
      <c r="G18" s="3">
        <v>252389549980</v>
      </c>
      <c r="I18" s="3">
        <v>0</v>
      </c>
      <c r="K18" s="3">
        <v>0</v>
      </c>
      <c r="M18" s="3">
        <v>0</v>
      </c>
      <c r="O18" s="3">
        <v>0</v>
      </c>
      <c r="Q18" s="3">
        <v>339795</v>
      </c>
      <c r="S18" s="3">
        <v>758200</v>
      </c>
      <c r="U18" s="3">
        <v>180862074280</v>
      </c>
      <c r="W18" s="3">
        <v>257573635549</v>
      </c>
      <c r="Y18" s="24">
        <v>7.2876533126323573E-4</v>
      </c>
    </row>
    <row r="19" spans="1:25" s="3" customFormat="1" ht="21" x14ac:dyDescent="0.25">
      <c r="A19" s="2" t="s">
        <v>48</v>
      </c>
      <c r="C19" s="3">
        <v>201535</v>
      </c>
      <c r="E19" s="3">
        <v>117862644132</v>
      </c>
      <c r="G19" s="3">
        <v>201085921071</v>
      </c>
      <c r="I19" s="3">
        <v>0</v>
      </c>
      <c r="K19" s="3">
        <v>0</v>
      </c>
      <c r="M19" s="3">
        <v>201535</v>
      </c>
      <c r="O19" s="3">
        <v>201535000000</v>
      </c>
      <c r="Q19" s="3">
        <v>0</v>
      </c>
      <c r="S19" s="3">
        <v>0</v>
      </c>
      <c r="U19" s="3">
        <v>0</v>
      </c>
      <c r="W19" s="3">
        <v>0</v>
      </c>
      <c r="Y19" s="24">
        <v>0</v>
      </c>
    </row>
    <row r="20" spans="1:25" s="3" customFormat="1" ht="21" x14ac:dyDescent="0.25">
      <c r="A20" s="2" t="s">
        <v>49</v>
      </c>
      <c r="C20" s="3">
        <v>52417</v>
      </c>
      <c r="E20" s="3">
        <v>27446922399</v>
      </c>
      <c r="G20" s="3">
        <v>38207444407</v>
      </c>
      <c r="I20" s="3">
        <v>0</v>
      </c>
      <c r="K20" s="3">
        <v>0</v>
      </c>
      <c r="M20" s="3">
        <v>0</v>
      </c>
      <c r="O20" s="3">
        <v>0</v>
      </c>
      <c r="Q20" s="3">
        <v>52417</v>
      </c>
      <c r="S20" s="3">
        <v>744900</v>
      </c>
      <c r="U20" s="3">
        <v>27446922399</v>
      </c>
      <c r="W20" s="3">
        <v>39036491659</v>
      </c>
      <c r="Y20" s="24">
        <v>1.1044780151737903E-4</v>
      </c>
    </row>
    <row r="21" spans="1:25" s="3" customFormat="1" ht="21" x14ac:dyDescent="0.25">
      <c r="A21" s="2" t="s">
        <v>50</v>
      </c>
      <c r="C21" s="3">
        <v>741800</v>
      </c>
      <c r="E21" s="3">
        <v>394707521010</v>
      </c>
      <c r="G21" s="3">
        <v>667467281925</v>
      </c>
      <c r="I21" s="3">
        <v>0</v>
      </c>
      <c r="K21" s="3">
        <v>0</v>
      </c>
      <c r="M21" s="3">
        <v>0</v>
      </c>
      <c r="O21" s="3">
        <v>0</v>
      </c>
      <c r="Q21" s="3">
        <v>741800</v>
      </c>
      <c r="S21" s="3">
        <v>921350</v>
      </c>
      <c r="U21" s="3">
        <v>394707521010</v>
      </c>
      <c r="W21" s="3">
        <v>683301089112</v>
      </c>
      <c r="Y21" s="24">
        <v>1.9332962533135693E-3</v>
      </c>
    </row>
    <row r="22" spans="1:25" s="3" customFormat="1" ht="21" x14ac:dyDescent="0.25">
      <c r="A22" s="2" t="s">
        <v>51</v>
      </c>
      <c r="C22" s="3">
        <v>1010965</v>
      </c>
      <c r="E22" s="3">
        <v>472758218038</v>
      </c>
      <c r="G22" s="3">
        <v>768157643734</v>
      </c>
      <c r="I22" s="3">
        <v>0</v>
      </c>
      <c r="K22" s="3">
        <v>0</v>
      </c>
      <c r="M22" s="3">
        <v>0</v>
      </c>
      <c r="O22" s="3">
        <v>0</v>
      </c>
      <c r="Q22" s="3">
        <v>1010965</v>
      </c>
      <c r="S22" s="3">
        <v>779000</v>
      </c>
      <c r="U22" s="3">
        <v>472758218038</v>
      </c>
      <c r="W22" s="3">
        <v>787361584828</v>
      </c>
      <c r="Y22" s="24">
        <v>2.2277195605369536E-3</v>
      </c>
    </row>
    <row r="23" spans="1:25" s="3" customFormat="1" ht="21" x14ac:dyDescent="0.25">
      <c r="A23" s="2" t="s">
        <v>52</v>
      </c>
      <c r="C23" s="3">
        <v>2373000</v>
      </c>
      <c r="E23" s="3">
        <v>2009021740000</v>
      </c>
      <c r="G23" s="3">
        <v>2360433563280</v>
      </c>
      <c r="I23" s="3">
        <v>0</v>
      </c>
      <c r="K23" s="3">
        <v>0</v>
      </c>
      <c r="M23" s="3">
        <v>2373000</v>
      </c>
      <c r="O23" s="3">
        <v>2373000000000</v>
      </c>
      <c r="Q23" s="3">
        <v>0</v>
      </c>
      <c r="S23" s="3">
        <v>0</v>
      </c>
      <c r="U23" s="3">
        <v>0</v>
      </c>
      <c r="W23" s="3">
        <v>0</v>
      </c>
      <c r="Y23" s="24">
        <v>0</v>
      </c>
    </row>
    <row r="24" spans="1:25" s="3" customFormat="1" ht="21" x14ac:dyDescent="0.25">
      <c r="A24" s="2" t="s">
        <v>53</v>
      </c>
      <c r="C24" s="3">
        <v>3000000</v>
      </c>
      <c r="E24" s="3">
        <v>3000000000000</v>
      </c>
      <c r="G24" s="3">
        <v>2999313750000</v>
      </c>
      <c r="I24" s="3">
        <v>0</v>
      </c>
      <c r="K24" s="3">
        <v>0</v>
      </c>
      <c r="M24" s="3">
        <v>0</v>
      </c>
      <c r="O24" s="3">
        <v>0</v>
      </c>
      <c r="Q24" s="3">
        <v>3000000</v>
      </c>
      <c r="S24" s="3">
        <v>1000000</v>
      </c>
      <c r="U24" s="3">
        <v>3000000000000</v>
      </c>
      <c r="W24" s="3">
        <v>2999313750000</v>
      </c>
      <c r="Y24" s="24">
        <v>8.4861009703972937E-3</v>
      </c>
    </row>
    <row r="25" spans="1:25" s="3" customFormat="1" ht="21" x14ac:dyDescent="0.25">
      <c r="A25" s="2" t="s">
        <v>54</v>
      </c>
      <c r="C25" s="3">
        <v>1000000</v>
      </c>
      <c r="E25" s="3">
        <v>1000011326250</v>
      </c>
      <c r="G25" s="3">
        <v>999771250000</v>
      </c>
      <c r="I25" s="3">
        <v>0</v>
      </c>
      <c r="K25" s="3">
        <v>0</v>
      </c>
      <c r="M25" s="3">
        <v>0</v>
      </c>
      <c r="O25" s="3">
        <v>0</v>
      </c>
      <c r="Q25" s="3">
        <v>1000000</v>
      </c>
      <c r="S25" s="3">
        <v>1000000</v>
      </c>
      <c r="U25" s="3">
        <v>1000011326250</v>
      </c>
      <c r="W25" s="3">
        <v>999771250000</v>
      </c>
      <c r="Y25" s="24">
        <v>2.8287003234657646E-3</v>
      </c>
    </row>
    <row r="26" spans="1:25" s="3" customFormat="1" ht="21" x14ac:dyDescent="0.25">
      <c r="A26" s="2" t="s">
        <v>55</v>
      </c>
      <c r="C26" s="3">
        <v>2390000</v>
      </c>
      <c r="E26" s="3">
        <v>2390000000000</v>
      </c>
      <c r="G26" s="3">
        <v>2389453287500</v>
      </c>
      <c r="I26" s="3">
        <v>0</v>
      </c>
      <c r="K26" s="3">
        <v>0</v>
      </c>
      <c r="M26" s="3">
        <v>0</v>
      </c>
      <c r="O26" s="3">
        <v>0</v>
      </c>
      <c r="Q26" s="3">
        <v>2390000</v>
      </c>
      <c r="S26" s="3">
        <v>1000000</v>
      </c>
      <c r="U26" s="3">
        <v>2390000000000</v>
      </c>
      <c r="W26" s="3">
        <v>2389453287500</v>
      </c>
      <c r="Y26" s="24">
        <v>6.7605937730831778E-3</v>
      </c>
    </row>
    <row r="27" spans="1:25" s="3" customFormat="1" ht="21" x14ac:dyDescent="0.25">
      <c r="A27" s="2" t="s">
        <v>56</v>
      </c>
      <c r="C27" s="3">
        <v>1000000</v>
      </c>
      <c r="E27" s="3">
        <v>907041250000</v>
      </c>
      <c r="G27" s="3">
        <v>994148536490</v>
      </c>
      <c r="I27" s="3">
        <v>0</v>
      </c>
      <c r="K27" s="3">
        <v>0</v>
      </c>
      <c r="M27" s="3">
        <v>1000000</v>
      </c>
      <c r="O27" s="3">
        <v>1000000000000</v>
      </c>
      <c r="Q27" s="3">
        <v>0</v>
      </c>
      <c r="S27" s="3">
        <v>0</v>
      </c>
      <c r="U27" s="3">
        <v>0</v>
      </c>
      <c r="W27" s="3">
        <v>0</v>
      </c>
      <c r="Y27" s="24">
        <v>0</v>
      </c>
    </row>
    <row r="28" spans="1:25" s="3" customFormat="1" ht="21" x14ac:dyDescent="0.25">
      <c r="A28" s="2" t="s">
        <v>57</v>
      </c>
      <c r="C28" s="3">
        <v>2000000</v>
      </c>
      <c r="E28" s="3">
        <v>2000000000000</v>
      </c>
      <c r="G28" s="3">
        <v>1999542500000</v>
      </c>
      <c r="I28" s="3">
        <v>0</v>
      </c>
      <c r="K28" s="3">
        <v>0</v>
      </c>
      <c r="M28" s="3">
        <v>0</v>
      </c>
      <c r="O28" s="3">
        <v>0</v>
      </c>
      <c r="Q28" s="3">
        <v>2000000</v>
      </c>
      <c r="S28" s="3">
        <v>1000000</v>
      </c>
      <c r="U28" s="3">
        <v>2000000000000</v>
      </c>
      <c r="W28" s="3">
        <v>1999542500000</v>
      </c>
      <c r="Y28" s="24">
        <v>5.6574006469315291E-3</v>
      </c>
    </row>
    <row r="29" spans="1:25" s="3" customFormat="1" ht="21" x14ac:dyDescent="0.25">
      <c r="A29" s="2" t="s">
        <v>58</v>
      </c>
      <c r="C29" s="3">
        <v>3500000</v>
      </c>
      <c r="E29" s="3">
        <v>3500000000000</v>
      </c>
      <c r="G29" s="3">
        <v>3499199375000</v>
      </c>
      <c r="I29" s="3">
        <v>0</v>
      </c>
      <c r="K29" s="3">
        <v>0</v>
      </c>
      <c r="M29" s="3">
        <v>0</v>
      </c>
      <c r="O29" s="3">
        <v>0</v>
      </c>
      <c r="Q29" s="3">
        <v>3500000</v>
      </c>
      <c r="S29" s="3">
        <v>1000000</v>
      </c>
      <c r="U29" s="3">
        <v>3500000000000</v>
      </c>
      <c r="W29" s="3">
        <v>3499199375000</v>
      </c>
      <c r="Y29" s="24">
        <v>9.9004511321301759E-3</v>
      </c>
    </row>
    <row r="30" spans="1:25" s="3" customFormat="1" ht="21" x14ac:dyDescent="0.25">
      <c r="A30" s="2" t="s">
        <v>59</v>
      </c>
      <c r="C30" s="3">
        <v>1000000</v>
      </c>
      <c r="E30" s="3">
        <v>857386250000</v>
      </c>
      <c r="G30" s="3">
        <v>998439554695</v>
      </c>
      <c r="I30" s="3">
        <v>0</v>
      </c>
      <c r="K30" s="3">
        <v>0</v>
      </c>
      <c r="M30" s="3">
        <v>1000000</v>
      </c>
      <c r="O30" s="3">
        <v>1000000000000</v>
      </c>
      <c r="Q30" s="3">
        <v>0</v>
      </c>
      <c r="S30" s="3">
        <v>0</v>
      </c>
      <c r="U30" s="3">
        <v>0</v>
      </c>
      <c r="W30" s="3">
        <v>0</v>
      </c>
      <c r="Y30" s="24">
        <v>0</v>
      </c>
    </row>
    <row r="31" spans="1:25" s="3" customFormat="1" ht="21" x14ac:dyDescent="0.25">
      <c r="A31" s="2" t="s">
        <v>60</v>
      </c>
      <c r="C31" s="3">
        <v>5000000</v>
      </c>
      <c r="E31" s="3">
        <v>3863035517322</v>
      </c>
      <c r="G31" s="3">
        <v>3862116338750</v>
      </c>
      <c r="I31" s="3">
        <v>0</v>
      </c>
      <c r="K31" s="3">
        <v>0</v>
      </c>
      <c r="M31" s="3">
        <v>0</v>
      </c>
      <c r="O31" s="3">
        <v>0</v>
      </c>
      <c r="Q31" s="3">
        <v>5000000</v>
      </c>
      <c r="S31" s="3">
        <v>772600</v>
      </c>
      <c r="U31" s="3">
        <v>3863035517322</v>
      </c>
      <c r="W31" s="3">
        <v>3862116338750</v>
      </c>
      <c r="Y31" s="24">
        <v>1.092726934954825E-2</v>
      </c>
    </row>
    <row r="32" spans="1:25" s="3" customFormat="1" ht="21" x14ac:dyDescent="0.25">
      <c r="A32" s="2" t="s">
        <v>61</v>
      </c>
      <c r="C32" s="3">
        <v>622799</v>
      </c>
      <c r="E32" s="3">
        <v>498496448744</v>
      </c>
      <c r="G32" s="3">
        <v>498268438785</v>
      </c>
      <c r="I32" s="3">
        <v>0</v>
      </c>
      <c r="K32" s="3">
        <v>0</v>
      </c>
      <c r="M32" s="3">
        <v>0</v>
      </c>
      <c r="O32" s="3">
        <v>0</v>
      </c>
      <c r="Q32" s="3">
        <v>622799</v>
      </c>
      <c r="S32" s="3">
        <v>800230</v>
      </c>
      <c r="U32" s="3">
        <v>498496448744</v>
      </c>
      <c r="W32" s="3">
        <v>498268438785</v>
      </c>
      <c r="Y32" s="24">
        <v>1.4097745798990629E-3</v>
      </c>
    </row>
    <row r="33" spans="1:25" s="3" customFormat="1" ht="21" x14ac:dyDescent="0.25">
      <c r="A33" s="2" t="s">
        <v>62</v>
      </c>
      <c r="C33" s="3">
        <v>928124</v>
      </c>
      <c r="E33" s="3">
        <v>772741635971</v>
      </c>
      <c r="G33" s="3">
        <v>769350141768</v>
      </c>
      <c r="I33" s="3">
        <v>0</v>
      </c>
      <c r="K33" s="3">
        <v>0</v>
      </c>
      <c r="M33" s="3">
        <v>0</v>
      </c>
      <c r="O33" s="3">
        <v>0</v>
      </c>
      <c r="Q33" s="3">
        <v>928124</v>
      </c>
      <c r="S33" s="3">
        <v>829120</v>
      </c>
      <c r="U33" s="3">
        <v>772741635971</v>
      </c>
      <c r="W33" s="3">
        <v>769350141768</v>
      </c>
      <c r="Y33" s="24">
        <v>2.1767589284824641E-3</v>
      </c>
    </row>
    <row r="34" spans="1:25" s="3" customFormat="1" ht="21" x14ac:dyDescent="0.25">
      <c r="A34" s="2" t="s">
        <v>63</v>
      </c>
      <c r="C34" s="3">
        <v>850361</v>
      </c>
      <c r="E34" s="3">
        <v>671687778625</v>
      </c>
      <c r="G34" s="3">
        <v>663112851008</v>
      </c>
      <c r="I34" s="3">
        <v>0</v>
      </c>
      <c r="K34" s="3">
        <v>0</v>
      </c>
      <c r="M34" s="3">
        <v>0</v>
      </c>
      <c r="O34" s="3">
        <v>0</v>
      </c>
      <c r="Q34" s="3">
        <v>850361</v>
      </c>
      <c r="S34" s="3">
        <v>779980</v>
      </c>
      <c r="U34" s="3">
        <v>671687778625</v>
      </c>
      <c r="W34" s="3">
        <v>663112851008</v>
      </c>
      <c r="Y34" s="24">
        <v>1.8761767115634052E-3</v>
      </c>
    </row>
    <row r="35" spans="1:25" s="3" customFormat="1" ht="21" x14ac:dyDescent="0.25">
      <c r="A35" s="2" t="s">
        <v>64</v>
      </c>
      <c r="C35" s="3">
        <v>2600000</v>
      </c>
      <c r="E35" s="3">
        <v>1994951250000</v>
      </c>
      <c r="G35" s="3">
        <v>1994393678062</v>
      </c>
      <c r="I35" s="3">
        <v>0</v>
      </c>
      <c r="K35" s="3">
        <v>0</v>
      </c>
      <c r="M35" s="3">
        <v>0</v>
      </c>
      <c r="O35" s="3">
        <v>0</v>
      </c>
      <c r="Q35" s="3">
        <v>2600000</v>
      </c>
      <c r="S35" s="3">
        <v>767250</v>
      </c>
      <c r="U35" s="3">
        <v>1994951250000</v>
      </c>
      <c r="W35" s="3">
        <v>1994393678062</v>
      </c>
      <c r="Y35" s="24">
        <v>5.6428328402642657E-3</v>
      </c>
    </row>
    <row r="36" spans="1:25" s="3" customFormat="1" ht="21" x14ac:dyDescent="0.25">
      <c r="A36" s="2" t="s">
        <v>65</v>
      </c>
      <c r="C36" s="3">
        <v>218460</v>
      </c>
      <c r="E36" s="3">
        <v>174226795806</v>
      </c>
      <c r="G36" s="3">
        <v>173679653689</v>
      </c>
      <c r="I36" s="3">
        <v>0</v>
      </c>
      <c r="K36" s="3">
        <v>0</v>
      </c>
      <c r="M36" s="3">
        <v>0</v>
      </c>
      <c r="O36" s="3">
        <v>0</v>
      </c>
      <c r="Q36" s="3">
        <v>218460</v>
      </c>
      <c r="S36" s="3">
        <v>795200</v>
      </c>
      <c r="U36" s="3">
        <v>174226795806</v>
      </c>
      <c r="W36" s="3">
        <v>173679653689</v>
      </c>
      <c r="Y36" s="24">
        <v>4.9140010034244965E-4</v>
      </c>
    </row>
    <row r="37" spans="1:25" s="3" customFormat="1" ht="21" x14ac:dyDescent="0.25">
      <c r="A37" s="2" t="s">
        <v>66</v>
      </c>
      <c r="C37" s="3">
        <v>2030000</v>
      </c>
      <c r="E37" s="3">
        <v>1509570592419</v>
      </c>
      <c r="G37" s="3">
        <v>1508756792917</v>
      </c>
      <c r="I37" s="3">
        <v>0</v>
      </c>
      <c r="K37" s="3">
        <v>0</v>
      </c>
      <c r="M37" s="3">
        <v>0</v>
      </c>
      <c r="O37" s="3">
        <v>0</v>
      </c>
      <c r="Q37" s="3">
        <v>2030000</v>
      </c>
      <c r="S37" s="3">
        <v>743400</v>
      </c>
      <c r="U37" s="3">
        <v>1509570592419</v>
      </c>
      <c r="W37" s="3">
        <v>1508756792917</v>
      </c>
      <c r="Y37" s="24">
        <v>4.268797315541418E-3</v>
      </c>
    </row>
    <row r="38" spans="1:25" s="3" customFormat="1" ht="21" x14ac:dyDescent="0.25">
      <c r="A38" s="2" t="s">
        <v>68</v>
      </c>
      <c r="C38" s="3">
        <v>1000000</v>
      </c>
      <c r="E38" s="3">
        <v>1000000000000</v>
      </c>
      <c r="G38" s="3">
        <v>999771250000</v>
      </c>
      <c r="I38" s="3">
        <v>0</v>
      </c>
      <c r="K38" s="3">
        <v>0</v>
      </c>
      <c r="M38" s="3">
        <v>0</v>
      </c>
      <c r="O38" s="3">
        <v>0</v>
      </c>
      <c r="Q38" s="3">
        <v>1000000</v>
      </c>
      <c r="S38" s="3">
        <v>1000000</v>
      </c>
      <c r="U38" s="3">
        <v>1000000000000</v>
      </c>
      <c r="W38" s="3">
        <v>999771250000</v>
      </c>
      <c r="Y38" s="24">
        <v>2.8287003234657646E-3</v>
      </c>
    </row>
    <row r="39" spans="1:25" s="3" customFormat="1" ht="21" x14ac:dyDescent="0.25">
      <c r="A39" s="2" t="s">
        <v>69</v>
      </c>
      <c r="C39" s="3">
        <v>500000</v>
      </c>
      <c r="E39" s="3">
        <v>432000000000</v>
      </c>
      <c r="G39" s="3">
        <v>436987516234</v>
      </c>
      <c r="I39" s="3">
        <v>0</v>
      </c>
      <c r="K39" s="3">
        <v>0</v>
      </c>
      <c r="M39" s="3">
        <v>0</v>
      </c>
      <c r="O39" s="3">
        <v>0</v>
      </c>
      <c r="Q39" s="3">
        <v>500000</v>
      </c>
      <c r="S39" s="3">
        <v>882117</v>
      </c>
      <c r="U39" s="3">
        <v>432000000000</v>
      </c>
      <c r="W39" s="3">
        <v>440957607868</v>
      </c>
      <c r="Y39" s="24">
        <v>1.2476223216169712E-3</v>
      </c>
    </row>
    <row r="40" spans="1:25" s="3" customFormat="1" ht="21" x14ac:dyDescent="0.25">
      <c r="A40" s="2" t="s">
        <v>70</v>
      </c>
      <c r="C40" s="3">
        <v>2495000</v>
      </c>
      <c r="E40" s="3">
        <v>2495000000000</v>
      </c>
      <c r="G40" s="3">
        <v>2494429268750</v>
      </c>
      <c r="I40" s="3">
        <v>0</v>
      </c>
      <c r="K40" s="3">
        <v>0</v>
      </c>
      <c r="M40" s="3">
        <v>0</v>
      </c>
      <c r="O40" s="3">
        <v>0</v>
      </c>
      <c r="Q40" s="3">
        <v>2495000</v>
      </c>
      <c r="S40" s="3">
        <v>1000000</v>
      </c>
      <c r="U40" s="3">
        <v>2495000000000</v>
      </c>
      <c r="W40" s="3">
        <v>2494429268750</v>
      </c>
      <c r="Y40" s="24">
        <v>7.0576073070470827E-3</v>
      </c>
    </row>
    <row r="41" spans="1:25" s="3" customFormat="1" ht="21" x14ac:dyDescent="0.25">
      <c r="A41" s="2" t="s">
        <v>71</v>
      </c>
      <c r="C41" s="3">
        <v>2400000</v>
      </c>
      <c r="E41" s="3">
        <v>2400000000000</v>
      </c>
      <c r="G41" s="3">
        <v>2399451000000</v>
      </c>
      <c r="I41" s="3">
        <v>0</v>
      </c>
      <c r="K41" s="3">
        <v>0</v>
      </c>
      <c r="M41" s="3">
        <v>0</v>
      </c>
      <c r="O41" s="3">
        <v>0</v>
      </c>
      <c r="Q41" s="3">
        <v>2400000</v>
      </c>
      <c r="S41" s="3">
        <v>1000000</v>
      </c>
      <c r="U41" s="3">
        <v>2400000000000</v>
      </c>
      <c r="W41" s="3">
        <v>2399451000000</v>
      </c>
      <c r="Y41" s="24">
        <v>6.7888807763178353E-3</v>
      </c>
    </row>
    <row r="42" spans="1:25" s="3" customFormat="1" ht="21" x14ac:dyDescent="0.25">
      <c r="A42" s="2" t="s">
        <v>72</v>
      </c>
      <c r="C42" s="3">
        <v>6420000</v>
      </c>
      <c r="E42" s="3">
        <v>5749410002140</v>
      </c>
      <c r="G42" s="3">
        <v>5735099035928</v>
      </c>
      <c r="I42" s="3">
        <v>0</v>
      </c>
      <c r="K42" s="3">
        <v>0</v>
      </c>
      <c r="M42" s="3">
        <v>0</v>
      </c>
      <c r="O42" s="3">
        <v>0</v>
      </c>
      <c r="Q42" s="3">
        <v>6420000</v>
      </c>
      <c r="S42" s="3">
        <v>969477</v>
      </c>
      <c r="U42" s="3">
        <v>5749410002140</v>
      </c>
      <c r="W42" s="3">
        <v>6222618590314</v>
      </c>
      <c r="Y42" s="24">
        <v>1.7605950580420564E-2</v>
      </c>
    </row>
    <row r="43" spans="1:25" s="3" customFormat="1" ht="21" x14ac:dyDescent="0.25">
      <c r="A43" s="2" t="s">
        <v>73</v>
      </c>
      <c r="C43" s="3">
        <v>10000000</v>
      </c>
      <c r="E43" s="3">
        <v>9475537500000</v>
      </c>
      <c r="G43" s="3">
        <v>9057927525000</v>
      </c>
      <c r="I43" s="3">
        <v>0</v>
      </c>
      <c r="K43" s="3">
        <v>0</v>
      </c>
      <c r="M43" s="3">
        <v>0</v>
      </c>
      <c r="O43" s="3">
        <v>0</v>
      </c>
      <c r="Q43" s="3">
        <v>10000000</v>
      </c>
      <c r="S43" s="3">
        <v>962094</v>
      </c>
      <c r="U43" s="3">
        <v>9475537500000</v>
      </c>
      <c r="W43" s="3">
        <v>9618739209975</v>
      </c>
      <c r="Y43" s="24">
        <v>2.7214756090044714E-2</v>
      </c>
    </row>
    <row r="44" spans="1:25" s="3" customFormat="1" ht="21" x14ac:dyDescent="0.25">
      <c r="A44" s="2" t="s">
        <v>74</v>
      </c>
      <c r="C44" s="3">
        <v>10179000</v>
      </c>
      <c r="E44" s="3">
        <v>9763651114104</v>
      </c>
      <c r="G44" s="3">
        <v>9202214545792</v>
      </c>
      <c r="I44" s="3">
        <v>0</v>
      </c>
      <c r="K44" s="3">
        <v>0</v>
      </c>
      <c r="M44" s="3">
        <v>0</v>
      </c>
      <c r="O44" s="3">
        <v>0</v>
      </c>
      <c r="Q44" s="3">
        <v>10179000</v>
      </c>
      <c r="S44" s="3">
        <v>1039968</v>
      </c>
      <c r="U44" s="3">
        <v>9763651114104</v>
      </c>
      <c r="W44" s="3">
        <v>10583412762410</v>
      </c>
      <c r="Y44" s="24">
        <v>2.9944152829360585E-2</v>
      </c>
    </row>
    <row r="45" spans="1:25" s="3" customFormat="1" ht="21" x14ac:dyDescent="0.25">
      <c r="A45" s="2" t="s">
        <v>75</v>
      </c>
      <c r="C45" s="3">
        <v>7340000</v>
      </c>
      <c r="E45" s="3">
        <v>6841565769995</v>
      </c>
      <c r="G45" s="3">
        <v>6795820920281</v>
      </c>
      <c r="I45" s="3">
        <v>0</v>
      </c>
      <c r="K45" s="3">
        <v>0</v>
      </c>
      <c r="M45" s="3">
        <v>0</v>
      </c>
      <c r="O45" s="3">
        <v>0</v>
      </c>
      <c r="Q45" s="3">
        <v>7340000</v>
      </c>
      <c r="S45" s="3">
        <v>983051</v>
      </c>
      <c r="U45" s="3">
        <v>6841565769995</v>
      </c>
      <c r="W45" s="3">
        <v>7213943772794</v>
      </c>
      <c r="Y45" s="24">
        <v>2.0410754043553688E-2</v>
      </c>
    </row>
    <row r="46" spans="1:25" s="3" customFormat="1" ht="21" x14ac:dyDescent="0.25">
      <c r="A46" s="2" t="s">
        <v>76</v>
      </c>
      <c r="C46" s="3">
        <v>3000000</v>
      </c>
      <c r="E46" s="3">
        <v>2792190000000</v>
      </c>
      <c r="G46" s="3">
        <v>2598107546917</v>
      </c>
      <c r="I46" s="3">
        <v>0</v>
      </c>
      <c r="K46" s="3">
        <v>0</v>
      </c>
      <c r="M46" s="3">
        <v>0</v>
      </c>
      <c r="O46" s="3">
        <v>0</v>
      </c>
      <c r="Q46" s="3">
        <v>3000000</v>
      </c>
      <c r="S46" s="3">
        <v>977238</v>
      </c>
      <c r="U46" s="3">
        <v>2792190000000</v>
      </c>
      <c r="W46" s="3">
        <v>2931043370422</v>
      </c>
      <c r="Y46" s="24">
        <v>8.2929403401076959E-3</v>
      </c>
    </row>
    <row r="47" spans="1:25" s="3" customFormat="1" ht="21" x14ac:dyDescent="0.25">
      <c r="A47" s="2" t="s">
        <v>77</v>
      </c>
      <c r="C47" s="3">
        <v>2098065</v>
      </c>
      <c r="E47" s="3">
        <v>1991827167062</v>
      </c>
      <c r="G47" s="3">
        <v>1811973689652</v>
      </c>
      <c r="I47" s="3">
        <v>0</v>
      </c>
      <c r="K47" s="3">
        <v>0</v>
      </c>
      <c r="M47" s="3">
        <v>0</v>
      </c>
      <c r="O47" s="3">
        <v>0</v>
      </c>
      <c r="Q47" s="3">
        <v>2098065</v>
      </c>
      <c r="S47" s="3">
        <v>888727</v>
      </c>
      <c r="U47" s="3">
        <v>1991827167062</v>
      </c>
      <c r="W47" s="3">
        <v>1864180484400</v>
      </c>
      <c r="Y47" s="24">
        <v>5.2744144615289208E-3</v>
      </c>
    </row>
    <row r="48" spans="1:25" s="3" customFormat="1" ht="21" x14ac:dyDescent="0.25">
      <c r="A48" s="2" t="s">
        <v>78</v>
      </c>
      <c r="C48" s="3">
        <v>7793740</v>
      </c>
      <c r="E48" s="3">
        <v>7408359985600</v>
      </c>
      <c r="G48" s="3">
        <v>6980230042542</v>
      </c>
      <c r="I48" s="3">
        <v>0</v>
      </c>
      <c r="K48" s="3">
        <v>0</v>
      </c>
      <c r="M48" s="3">
        <v>0</v>
      </c>
      <c r="O48" s="3">
        <v>0</v>
      </c>
      <c r="Q48" s="3">
        <v>7793740</v>
      </c>
      <c r="S48" s="3">
        <v>895833</v>
      </c>
      <c r="U48" s="3">
        <v>7408359985600</v>
      </c>
      <c r="W48" s="3">
        <v>6980292378200</v>
      </c>
      <c r="Y48" s="24">
        <v>1.9749673045809182E-2</v>
      </c>
    </row>
    <row r="49" spans="1:25" s="3" customFormat="1" ht="21" x14ac:dyDescent="0.25">
      <c r="A49" s="2" t="s">
        <v>79</v>
      </c>
      <c r="C49" s="3">
        <v>6048600</v>
      </c>
      <c r="E49" s="3">
        <v>5827402698000</v>
      </c>
      <c r="G49" s="3">
        <v>5690587843793</v>
      </c>
      <c r="I49" s="3">
        <v>0</v>
      </c>
      <c r="K49" s="3">
        <v>0</v>
      </c>
      <c r="M49" s="3">
        <v>0</v>
      </c>
      <c r="O49" s="3">
        <v>0</v>
      </c>
      <c r="Q49" s="3">
        <v>6048600</v>
      </c>
      <c r="S49" s="3">
        <v>900955</v>
      </c>
      <c r="U49" s="3">
        <v>5827402698000</v>
      </c>
      <c r="W49" s="3">
        <v>5448269836120</v>
      </c>
      <c r="Y49" s="24">
        <v>1.5415048840183606E-2</v>
      </c>
    </row>
    <row r="50" spans="1:25" s="3" customFormat="1" ht="21" x14ac:dyDescent="0.25">
      <c r="A50" s="2" t="s">
        <v>80</v>
      </c>
      <c r="C50" s="3">
        <v>15171600</v>
      </c>
      <c r="E50" s="3">
        <v>14608581924000</v>
      </c>
      <c r="G50" s="3">
        <v>14031141677571</v>
      </c>
      <c r="I50" s="3">
        <v>0</v>
      </c>
      <c r="K50" s="3">
        <v>0</v>
      </c>
      <c r="M50" s="3">
        <v>0</v>
      </c>
      <c r="O50" s="3">
        <v>0</v>
      </c>
      <c r="Q50" s="3">
        <v>15171600</v>
      </c>
      <c r="S50" s="3">
        <v>937023</v>
      </c>
      <c r="U50" s="3">
        <v>14608581924000</v>
      </c>
      <c r="W50" s="3">
        <v>14212886205198</v>
      </c>
      <c r="Y50" s="24">
        <v>4.0213194574284558E-2</v>
      </c>
    </row>
    <row r="51" spans="1:25" s="3" customFormat="1" ht="21" x14ac:dyDescent="0.25">
      <c r="A51" s="2" t="s">
        <v>81</v>
      </c>
      <c r="C51" s="3">
        <v>267211</v>
      </c>
      <c r="E51" s="3">
        <v>246825472810</v>
      </c>
      <c r="G51" s="3">
        <v>225339584221</v>
      </c>
      <c r="I51" s="3">
        <v>0</v>
      </c>
      <c r="K51" s="3">
        <v>0</v>
      </c>
      <c r="M51" s="3">
        <v>0</v>
      </c>
      <c r="O51" s="3">
        <v>0</v>
      </c>
      <c r="Q51" s="3">
        <v>267211</v>
      </c>
      <c r="S51" s="3">
        <v>796791</v>
      </c>
      <c r="U51" s="3">
        <v>246825472810</v>
      </c>
      <c r="W51" s="3">
        <v>212862616436</v>
      </c>
      <c r="Y51" s="24">
        <v>6.022623194718614E-4</v>
      </c>
    </row>
    <row r="52" spans="1:25" s="3" customFormat="1" ht="21" x14ac:dyDescent="0.25">
      <c r="A52" s="2" t="s">
        <v>82</v>
      </c>
      <c r="C52" s="3">
        <v>8733899</v>
      </c>
      <c r="E52" s="3">
        <v>8295145940800</v>
      </c>
      <c r="G52" s="3">
        <v>7689259735396</v>
      </c>
      <c r="I52" s="3">
        <v>0</v>
      </c>
      <c r="K52" s="3">
        <v>0</v>
      </c>
      <c r="M52" s="3">
        <v>0</v>
      </c>
      <c r="O52" s="3">
        <v>0</v>
      </c>
      <c r="Q52" s="3">
        <v>8733899</v>
      </c>
      <c r="S52" s="3">
        <v>878311</v>
      </c>
      <c r="U52" s="3">
        <v>8295145940800</v>
      </c>
      <c r="W52" s="3">
        <v>7669324805138</v>
      </c>
      <c r="Y52" s="24">
        <v>2.1699185245682824E-2</v>
      </c>
    </row>
    <row r="53" spans="1:25" s="3" customFormat="1" ht="21" x14ac:dyDescent="0.25">
      <c r="A53" s="2" t="s">
        <v>84</v>
      </c>
      <c r="C53" s="3">
        <v>4920074</v>
      </c>
      <c r="E53" s="3">
        <v>4732127173200</v>
      </c>
      <c r="G53" s="3">
        <v>4092442205802</v>
      </c>
      <c r="I53" s="3">
        <v>0</v>
      </c>
      <c r="K53" s="3">
        <v>0</v>
      </c>
      <c r="M53" s="3">
        <v>0</v>
      </c>
      <c r="O53" s="3">
        <v>0</v>
      </c>
      <c r="Q53" s="3">
        <v>4920074</v>
      </c>
      <c r="S53" s="3">
        <v>835586</v>
      </c>
      <c r="U53" s="3">
        <v>4732127173200</v>
      </c>
      <c r="W53" s="3">
        <v>4110204528955</v>
      </c>
      <c r="Y53" s="24">
        <v>1.1629197059392795E-2</v>
      </c>
    </row>
    <row r="54" spans="1:25" s="3" customFormat="1" ht="21" x14ac:dyDescent="0.25">
      <c r="A54" s="2" t="s">
        <v>86</v>
      </c>
      <c r="C54" s="3">
        <v>1919665</v>
      </c>
      <c r="E54" s="3">
        <v>1823873716500</v>
      </c>
      <c r="G54" s="3">
        <v>1481565607724</v>
      </c>
      <c r="I54" s="3">
        <v>0</v>
      </c>
      <c r="K54" s="3">
        <v>0</v>
      </c>
      <c r="M54" s="3">
        <v>0</v>
      </c>
      <c r="O54" s="3">
        <v>0</v>
      </c>
      <c r="Q54" s="3">
        <v>1919665</v>
      </c>
      <c r="S54" s="3">
        <v>811002</v>
      </c>
      <c r="U54" s="3">
        <v>1823873716500</v>
      </c>
      <c r="W54" s="3">
        <v>1556496024399</v>
      </c>
      <c r="Y54" s="24">
        <v>4.4038681925396717E-3</v>
      </c>
    </row>
    <row r="55" spans="1:25" s="3" customFormat="1" ht="21" x14ac:dyDescent="0.25">
      <c r="A55" s="2" t="s">
        <v>87</v>
      </c>
      <c r="C55" s="3">
        <v>161080</v>
      </c>
      <c r="E55" s="3">
        <v>156650300000</v>
      </c>
      <c r="G55" s="3">
        <v>135160297407</v>
      </c>
      <c r="I55" s="3">
        <v>0</v>
      </c>
      <c r="K55" s="3">
        <v>0</v>
      </c>
      <c r="M55" s="3">
        <v>0</v>
      </c>
      <c r="O55" s="3">
        <v>0</v>
      </c>
      <c r="Q55" s="3">
        <v>161080</v>
      </c>
      <c r="S55" s="3">
        <v>851347</v>
      </c>
      <c r="U55" s="3">
        <v>156650300000</v>
      </c>
      <c r="W55" s="3">
        <v>137103605134</v>
      </c>
      <c r="Y55" s="24">
        <v>3.8791374746059991E-4</v>
      </c>
    </row>
    <row r="56" spans="1:25" s="3" customFormat="1" ht="21" x14ac:dyDescent="0.25">
      <c r="A56" s="2" t="s">
        <v>88</v>
      </c>
      <c r="C56" s="3">
        <v>5635032</v>
      </c>
      <c r="E56" s="3">
        <v>5044142544480</v>
      </c>
      <c r="G56" s="3">
        <v>4992758244405</v>
      </c>
      <c r="I56" s="3">
        <v>0</v>
      </c>
      <c r="K56" s="3">
        <v>0</v>
      </c>
      <c r="M56" s="3">
        <v>0</v>
      </c>
      <c r="O56" s="3">
        <v>0</v>
      </c>
      <c r="Q56" s="3">
        <v>5635032</v>
      </c>
      <c r="S56" s="3">
        <v>779086</v>
      </c>
      <c r="U56" s="3">
        <v>5044142544480</v>
      </c>
      <c r="W56" s="3">
        <v>4389170288325</v>
      </c>
      <c r="Y56" s="24">
        <v>1.2418488143494076E-2</v>
      </c>
    </row>
    <row r="57" spans="1:25" s="3" customFormat="1" ht="21" x14ac:dyDescent="0.25">
      <c r="A57" s="2" t="s">
        <v>89</v>
      </c>
      <c r="C57" s="3">
        <v>22000000</v>
      </c>
      <c r="E57" s="3">
        <v>19603320000000</v>
      </c>
      <c r="G57" s="3">
        <v>19505335133707</v>
      </c>
      <c r="I57" s="3">
        <v>0</v>
      </c>
      <c r="K57" s="3">
        <v>0</v>
      </c>
      <c r="M57" s="3">
        <v>0</v>
      </c>
      <c r="O57" s="3">
        <v>0</v>
      </c>
      <c r="Q57" s="3">
        <v>22000000</v>
      </c>
      <c r="S57" s="3">
        <v>841740</v>
      </c>
      <c r="U57" s="3">
        <v>19603320000000</v>
      </c>
      <c r="W57" s="3">
        <v>18514043943450</v>
      </c>
      <c r="Y57" s="24">
        <v>5.2382664626029599E-2</v>
      </c>
    </row>
    <row r="58" spans="1:25" s="3" customFormat="1" ht="21" x14ac:dyDescent="0.25">
      <c r="A58" s="2" t="s">
        <v>90</v>
      </c>
      <c r="C58" s="3">
        <v>1995000</v>
      </c>
      <c r="E58" s="3">
        <v>1995000000000</v>
      </c>
      <c r="G58" s="3">
        <v>1994543643750</v>
      </c>
      <c r="I58" s="3">
        <v>0</v>
      </c>
      <c r="K58" s="3">
        <v>0</v>
      </c>
      <c r="M58" s="3">
        <v>0</v>
      </c>
      <c r="O58" s="3">
        <v>0</v>
      </c>
      <c r="Q58" s="3">
        <v>1995000</v>
      </c>
      <c r="S58" s="3">
        <v>1000000</v>
      </c>
      <c r="U58" s="3">
        <v>1995000000000</v>
      </c>
      <c r="W58" s="3">
        <v>1994543643750</v>
      </c>
      <c r="Y58" s="24">
        <v>5.6432571453142004E-3</v>
      </c>
    </row>
    <row r="59" spans="1:25" s="3" customFormat="1" ht="21" x14ac:dyDescent="0.25">
      <c r="A59" s="2" t="s">
        <v>91</v>
      </c>
      <c r="C59" s="3">
        <v>450000</v>
      </c>
      <c r="E59" s="3">
        <v>450000000000</v>
      </c>
      <c r="G59" s="3">
        <v>449897062500</v>
      </c>
      <c r="I59" s="3">
        <v>0</v>
      </c>
      <c r="K59" s="3">
        <v>0</v>
      </c>
      <c r="M59" s="3">
        <v>0</v>
      </c>
      <c r="O59" s="3">
        <v>0</v>
      </c>
      <c r="Q59" s="3">
        <v>450000</v>
      </c>
      <c r="S59" s="3">
        <v>1000000</v>
      </c>
      <c r="U59" s="3">
        <v>450000000000</v>
      </c>
      <c r="W59" s="3">
        <v>449897062500</v>
      </c>
      <c r="Y59" s="24">
        <v>1.2729151455595942E-3</v>
      </c>
    </row>
    <row r="60" spans="1:25" s="3" customFormat="1" ht="21" x14ac:dyDescent="0.25">
      <c r="A60" s="2" t="s">
        <v>92</v>
      </c>
      <c r="C60" s="3">
        <v>995000</v>
      </c>
      <c r="E60" s="3">
        <v>995075</v>
      </c>
      <c r="G60" s="3">
        <v>994772393750</v>
      </c>
      <c r="I60" s="3">
        <v>0</v>
      </c>
      <c r="K60" s="3">
        <v>0</v>
      </c>
      <c r="M60" s="3">
        <v>0</v>
      </c>
      <c r="O60" s="3">
        <v>0</v>
      </c>
      <c r="Q60" s="3">
        <v>995000</v>
      </c>
      <c r="S60" s="3">
        <v>1000000</v>
      </c>
      <c r="U60" s="3">
        <v>995075</v>
      </c>
      <c r="W60" s="3">
        <v>994772393750</v>
      </c>
      <c r="Y60" s="24">
        <v>2.8145568218484358E-3</v>
      </c>
    </row>
    <row r="61" spans="1:25" s="3" customFormat="1" ht="21" x14ac:dyDescent="0.25">
      <c r="A61" s="2" t="s">
        <v>93</v>
      </c>
      <c r="C61" s="3">
        <v>0</v>
      </c>
      <c r="E61" s="3">
        <v>0</v>
      </c>
      <c r="G61" s="3">
        <v>0</v>
      </c>
      <c r="I61" s="3">
        <v>21094</v>
      </c>
      <c r="K61" s="3">
        <v>17349563999</v>
      </c>
      <c r="M61" s="3">
        <v>0</v>
      </c>
      <c r="O61" s="3">
        <v>0</v>
      </c>
      <c r="Q61" s="3">
        <v>21094</v>
      </c>
      <c r="S61" s="3">
        <v>822300</v>
      </c>
      <c r="U61" s="3">
        <v>17349563999</v>
      </c>
      <c r="W61" s="3">
        <v>17341628394</v>
      </c>
      <c r="Y61" s="24">
        <v>4.906549357918713E-5</v>
      </c>
    </row>
    <row r="62" spans="1:25" s="3" customFormat="1" ht="21" x14ac:dyDescent="0.25">
      <c r="A62" s="2" t="s">
        <v>94</v>
      </c>
      <c r="C62" s="3">
        <v>0</v>
      </c>
      <c r="E62" s="3">
        <v>0</v>
      </c>
      <c r="G62" s="3">
        <v>0</v>
      </c>
      <c r="I62" s="3">
        <v>6990000</v>
      </c>
      <c r="K62" s="3">
        <v>5266851750000</v>
      </c>
      <c r="M62" s="3">
        <v>0</v>
      </c>
      <c r="O62" s="3">
        <v>0</v>
      </c>
      <c r="Q62" s="3">
        <v>6990000</v>
      </c>
      <c r="S62" s="3">
        <v>753450</v>
      </c>
      <c r="U62" s="3">
        <v>5266851750000</v>
      </c>
      <c r="W62" s="3">
        <v>5265410761704</v>
      </c>
      <c r="Y62" s="24">
        <v>1.4897676968418748E-2</v>
      </c>
    </row>
    <row r="63" spans="1:25" s="3" customFormat="1" ht="21" x14ac:dyDescent="0.25">
      <c r="A63" s="2" t="s">
        <v>95</v>
      </c>
      <c r="C63" s="3">
        <v>15000000</v>
      </c>
      <c r="E63" s="3">
        <v>15000000000000</v>
      </c>
      <c r="G63" s="3">
        <v>15000000000000</v>
      </c>
      <c r="I63" s="3">
        <v>0</v>
      </c>
      <c r="K63" s="3">
        <v>0</v>
      </c>
      <c r="M63" s="3">
        <v>0</v>
      </c>
      <c r="O63" s="3">
        <v>0</v>
      </c>
      <c r="Q63" s="3">
        <v>15000000</v>
      </c>
      <c r="S63" s="3">
        <v>1000000</v>
      </c>
      <c r="U63" s="3">
        <v>15000000000000</v>
      </c>
      <c r="W63" s="3">
        <v>15000000000000</v>
      </c>
      <c r="Y63" s="24">
        <v>4.244021305072182E-2</v>
      </c>
    </row>
    <row r="64" spans="1:25" s="3" customFormat="1" ht="21.75" thickBot="1" x14ac:dyDescent="0.3">
      <c r="A64" s="2" t="s">
        <v>96</v>
      </c>
      <c r="C64" s="3">
        <v>5000000</v>
      </c>
      <c r="E64" s="3">
        <v>5000000000000</v>
      </c>
      <c r="G64" s="3">
        <v>5000000000000</v>
      </c>
      <c r="I64" s="3">
        <v>0</v>
      </c>
      <c r="K64" s="3">
        <v>0</v>
      </c>
      <c r="M64" s="3">
        <v>0</v>
      </c>
      <c r="O64" s="3">
        <v>0</v>
      </c>
      <c r="Q64" s="3">
        <v>5000000</v>
      </c>
      <c r="S64" s="3">
        <v>1000000</v>
      </c>
      <c r="U64" s="3">
        <v>5000000000000</v>
      </c>
      <c r="W64" s="3">
        <v>5000000000000</v>
      </c>
      <c r="Y64" s="24">
        <v>1.4146737683573942E-2</v>
      </c>
    </row>
    <row r="65" spans="1:25" s="3" customFormat="1" ht="21.75" thickBot="1" x14ac:dyDescent="0.3">
      <c r="A65" s="2" t="s">
        <v>24</v>
      </c>
      <c r="C65" s="3" t="s">
        <v>24</v>
      </c>
      <c r="E65" s="6">
        <f>SUM(E9:E64)</f>
        <v>175994618989045</v>
      </c>
      <c r="F65" s="2"/>
      <c r="G65" s="6">
        <f>SUM(G9:G64)</f>
        <v>177935605049016</v>
      </c>
      <c r="I65" s="3" t="s">
        <v>24</v>
      </c>
      <c r="K65" s="6">
        <f>SUM(K9:K64)</f>
        <v>5483337276539</v>
      </c>
      <c r="L65" s="2"/>
      <c r="M65" s="2" t="s">
        <v>24</v>
      </c>
      <c r="N65" s="2"/>
      <c r="O65" s="6">
        <f>SUM(O9:O64)</f>
        <v>6853458040953</v>
      </c>
      <c r="Q65" s="3" t="s">
        <v>24</v>
      </c>
      <c r="S65" s="3" t="s">
        <v>24</v>
      </c>
      <c r="U65" s="6">
        <f>SUM(U9:U64)</f>
        <v>176037523297262</v>
      </c>
      <c r="V65" s="2"/>
      <c r="W65" s="6">
        <f>SUM(W9:W64)</f>
        <v>178679282739703</v>
      </c>
      <c r="Y65" s="27">
        <f>SUM(Y9:Y64)</f>
        <v>0.50554578848154397</v>
      </c>
    </row>
    <row r="66" spans="1:25" s="3" customFormat="1" x14ac:dyDescent="0.25">
      <c r="Y66" s="24"/>
    </row>
  </sheetData>
  <mergeCells count="21"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  <mergeCell ref="K8"/>
    <mergeCell ref="I7:K7"/>
    <mergeCell ref="C7:C8"/>
    <mergeCell ref="E7:E8"/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9"/>
  <sheetViews>
    <sheetView rightToLeft="1" topLeftCell="A16" workbookViewId="0">
      <selection activeCell="A43" sqref="A1:XFD1048576"/>
    </sheetView>
  </sheetViews>
  <sheetFormatPr defaultRowHeight="18.75" x14ac:dyDescent="0.25"/>
  <cols>
    <col min="1" max="1" width="19.85546875" style="3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1" style="3" customWidth="1"/>
    <col min="8" max="8" width="1" style="3" customWidth="1"/>
    <col min="9" max="9" width="16" style="3" customWidth="1"/>
    <col min="10" max="10" width="1" style="3" customWidth="1"/>
    <col min="11" max="11" width="28" style="3" customWidth="1"/>
    <col min="12" max="12" width="1" style="3" customWidth="1"/>
    <col min="13" max="13" width="18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</row>
    <row r="3" spans="1:13" s="3" customFormat="1" ht="26.25" x14ac:dyDescent="0.25">
      <c r="A3" s="4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</row>
    <row r="4" spans="1:13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</row>
    <row r="6" spans="1:13" s="3" customFormat="1" ht="26.25" x14ac:dyDescent="0.25">
      <c r="A6" s="5" t="s">
        <v>3</v>
      </c>
      <c r="C6" s="5" t="s">
        <v>6</v>
      </c>
      <c r="D6" s="5" t="s">
        <v>6</v>
      </c>
      <c r="E6" s="5" t="s">
        <v>6</v>
      </c>
      <c r="F6" s="5" t="s">
        <v>6</v>
      </c>
      <c r="G6" s="5" t="s">
        <v>6</v>
      </c>
      <c r="H6" s="5" t="s">
        <v>6</v>
      </c>
      <c r="I6" s="5" t="s">
        <v>6</v>
      </c>
      <c r="J6" s="5" t="s">
        <v>6</v>
      </c>
      <c r="K6" s="5" t="s">
        <v>6</v>
      </c>
      <c r="L6" s="5" t="s">
        <v>6</v>
      </c>
      <c r="M6" s="5" t="s">
        <v>6</v>
      </c>
    </row>
    <row r="7" spans="1:13" s="3" customFormat="1" ht="26.25" x14ac:dyDescent="0.25">
      <c r="A7" s="5" t="s">
        <v>3</v>
      </c>
      <c r="C7" s="5" t="s">
        <v>7</v>
      </c>
      <c r="E7" s="5" t="s">
        <v>97</v>
      </c>
      <c r="G7" s="5" t="s">
        <v>98</v>
      </c>
      <c r="I7" s="5" t="s">
        <v>99</v>
      </c>
      <c r="K7" s="5" t="s">
        <v>100</v>
      </c>
      <c r="M7" s="5" t="s">
        <v>101</v>
      </c>
    </row>
    <row r="8" spans="1:13" s="3" customFormat="1" ht="21" x14ac:dyDescent="0.25">
      <c r="A8" s="2" t="s">
        <v>73</v>
      </c>
      <c r="C8" s="3">
        <v>10000000</v>
      </c>
      <c r="E8" s="3">
        <v>951030</v>
      </c>
      <c r="G8" s="3">
        <v>962094</v>
      </c>
      <c r="I8" s="3" t="s">
        <v>85</v>
      </c>
      <c r="K8" s="3">
        <v>9620940000000</v>
      </c>
      <c r="M8" s="3" t="s">
        <v>285</v>
      </c>
    </row>
    <row r="9" spans="1:13" s="3" customFormat="1" ht="21" x14ac:dyDescent="0.25">
      <c r="A9" s="2" t="s">
        <v>57</v>
      </c>
      <c r="C9" s="3">
        <v>2000000</v>
      </c>
      <c r="E9" s="3">
        <v>989920</v>
      </c>
      <c r="G9" s="3">
        <v>1000000</v>
      </c>
      <c r="I9" s="3" t="s">
        <v>102</v>
      </c>
      <c r="K9" s="3">
        <v>2000000000000</v>
      </c>
      <c r="M9" s="3" t="s">
        <v>285</v>
      </c>
    </row>
    <row r="10" spans="1:13" s="3" customFormat="1" ht="21" x14ac:dyDescent="0.25">
      <c r="A10" s="2" t="s">
        <v>74</v>
      </c>
      <c r="C10" s="3">
        <v>10179000</v>
      </c>
      <c r="E10" s="3">
        <v>965930</v>
      </c>
      <c r="G10" s="3">
        <v>1039968</v>
      </c>
      <c r="I10" s="3" t="s">
        <v>103</v>
      </c>
      <c r="K10" s="3">
        <v>10585834272000</v>
      </c>
      <c r="M10" s="3" t="s">
        <v>285</v>
      </c>
    </row>
    <row r="11" spans="1:13" s="3" customFormat="1" ht="21" x14ac:dyDescent="0.25">
      <c r="A11" s="2" t="s">
        <v>72</v>
      </c>
      <c r="C11" s="3">
        <v>6420000</v>
      </c>
      <c r="E11" s="3">
        <v>899000</v>
      </c>
      <c r="G11" s="3">
        <v>969477</v>
      </c>
      <c r="I11" s="3" t="s">
        <v>104</v>
      </c>
      <c r="K11" s="3">
        <v>6224042340000</v>
      </c>
      <c r="M11" s="3" t="s">
        <v>285</v>
      </c>
    </row>
    <row r="12" spans="1:13" s="3" customFormat="1" ht="21" x14ac:dyDescent="0.25">
      <c r="A12" s="2" t="s">
        <v>58</v>
      </c>
      <c r="C12" s="3">
        <v>3500000</v>
      </c>
      <c r="E12" s="3">
        <v>970000</v>
      </c>
      <c r="G12" s="3">
        <v>1000000</v>
      </c>
      <c r="I12" s="3" t="s">
        <v>105</v>
      </c>
      <c r="K12" s="3">
        <v>3500000000000</v>
      </c>
      <c r="M12" s="3" t="s">
        <v>285</v>
      </c>
    </row>
    <row r="13" spans="1:13" s="3" customFormat="1" ht="21" x14ac:dyDescent="0.25">
      <c r="A13" s="2" t="s">
        <v>75</v>
      </c>
      <c r="C13" s="3">
        <v>7340000</v>
      </c>
      <c r="E13" s="3">
        <v>974000</v>
      </c>
      <c r="G13" s="3">
        <v>983051</v>
      </c>
      <c r="I13" s="3" t="s">
        <v>106</v>
      </c>
      <c r="K13" s="3">
        <v>7215594340000</v>
      </c>
      <c r="M13" s="3" t="s">
        <v>285</v>
      </c>
    </row>
    <row r="14" spans="1:13" s="3" customFormat="1" ht="21" x14ac:dyDescent="0.25">
      <c r="A14" s="2" t="s">
        <v>76</v>
      </c>
      <c r="C14" s="3">
        <v>3000000</v>
      </c>
      <c r="E14" s="3">
        <v>906900</v>
      </c>
      <c r="G14" s="3">
        <v>977238</v>
      </c>
      <c r="I14" s="3" t="s">
        <v>107</v>
      </c>
      <c r="K14" s="3">
        <v>2931714000000</v>
      </c>
      <c r="M14" s="3" t="s">
        <v>285</v>
      </c>
    </row>
    <row r="15" spans="1:13" s="3" customFormat="1" ht="21" x14ac:dyDescent="0.25">
      <c r="A15" s="2" t="s">
        <v>54</v>
      </c>
      <c r="C15" s="3">
        <v>1000000</v>
      </c>
      <c r="E15" s="3">
        <v>984628</v>
      </c>
      <c r="G15" s="3">
        <v>1000000</v>
      </c>
      <c r="I15" s="3" t="s">
        <v>108</v>
      </c>
      <c r="K15" s="3">
        <v>1000000000000</v>
      </c>
      <c r="M15" s="3" t="s">
        <v>285</v>
      </c>
    </row>
    <row r="16" spans="1:13" s="3" customFormat="1" ht="21" x14ac:dyDescent="0.25">
      <c r="A16" s="2" t="s">
        <v>92</v>
      </c>
      <c r="C16" s="3">
        <v>995000</v>
      </c>
      <c r="E16" s="3">
        <v>1009999</v>
      </c>
      <c r="G16" s="3">
        <v>1000000</v>
      </c>
      <c r="I16" s="3" t="s">
        <v>109</v>
      </c>
      <c r="K16" s="3">
        <v>995000000000</v>
      </c>
      <c r="M16" s="3" t="s">
        <v>285</v>
      </c>
    </row>
    <row r="17" spans="1:13" s="3" customFormat="1" ht="21" x14ac:dyDescent="0.25">
      <c r="A17" s="2" t="s">
        <v>77</v>
      </c>
      <c r="C17" s="3">
        <v>2098065</v>
      </c>
      <c r="E17" s="3">
        <v>875300</v>
      </c>
      <c r="G17" s="3">
        <v>888727</v>
      </c>
      <c r="I17" s="3" t="s">
        <v>110</v>
      </c>
      <c r="K17" s="3">
        <v>1864607013255</v>
      </c>
      <c r="M17" s="3" t="s">
        <v>285</v>
      </c>
    </row>
    <row r="18" spans="1:13" s="3" customFormat="1" ht="21" x14ac:dyDescent="0.25">
      <c r="A18" s="2" t="s">
        <v>42</v>
      </c>
      <c r="C18" s="3">
        <v>252190</v>
      </c>
      <c r="E18" s="3">
        <v>3836342.3196999999</v>
      </c>
      <c r="G18" s="3">
        <v>3605511</v>
      </c>
      <c r="I18" s="3" t="s">
        <v>111</v>
      </c>
      <c r="K18" s="3">
        <v>909273819090</v>
      </c>
      <c r="M18" s="3" t="s">
        <v>285</v>
      </c>
    </row>
    <row r="19" spans="1:13" s="3" customFormat="1" ht="21" x14ac:dyDescent="0.25">
      <c r="A19" s="2" t="s">
        <v>78</v>
      </c>
      <c r="C19" s="3">
        <v>7793740</v>
      </c>
      <c r="E19" s="3">
        <v>876530</v>
      </c>
      <c r="G19" s="3">
        <v>895833</v>
      </c>
      <c r="I19" s="3" t="s">
        <v>112</v>
      </c>
      <c r="K19" s="3">
        <v>6981889485420</v>
      </c>
      <c r="M19" s="3" t="s">
        <v>285</v>
      </c>
    </row>
    <row r="20" spans="1:13" s="3" customFormat="1" ht="21" x14ac:dyDescent="0.25">
      <c r="A20" s="2" t="s">
        <v>79</v>
      </c>
      <c r="C20" s="3">
        <v>6048600</v>
      </c>
      <c r="E20" s="3">
        <v>897080</v>
      </c>
      <c r="G20" s="3">
        <v>900955</v>
      </c>
      <c r="I20" s="3" t="s">
        <v>67</v>
      </c>
      <c r="K20" s="3">
        <v>5449516413000</v>
      </c>
      <c r="M20" s="3" t="s">
        <v>285</v>
      </c>
    </row>
    <row r="21" spans="1:13" s="3" customFormat="1" ht="21" x14ac:dyDescent="0.25">
      <c r="A21" s="2" t="s">
        <v>80</v>
      </c>
      <c r="C21" s="3">
        <v>15171600</v>
      </c>
      <c r="E21" s="3">
        <v>898410</v>
      </c>
      <c r="G21" s="3">
        <v>937023</v>
      </c>
      <c r="I21" s="3" t="s">
        <v>113</v>
      </c>
      <c r="K21" s="3">
        <v>14216138146800</v>
      </c>
      <c r="M21" s="3" t="s">
        <v>285</v>
      </c>
    </row>
    <row r="22" spans="1:13" s="3" customFormat="1" ht="21" x14ac:dyDescent="0.25">
      <c r="A22" s="2" t="s">
        <v>55</v>
      </c>
      <c r="C22" s="3">
        <v>2390000</v>
      </c>
      <c r="E22" s="3">
        <v>990100</v>
      </c>
      <c r="G22" s="3">
        <v>1000000</v>
      </c>
      <c r="I22" s="3" t="s">
        <v>114</v>
      </c>
      <c r="K22" s="3">
        <v>2390000000000</v>
      </c>
      <c r="M22" s="3" t="s">
        <v>285</v>
      </c>
    </row>
    <row r="23" spans="1:13" s="3" customFormat="1" ht="21" x14ac:dyDescent="0.25">
      <c r="A23" s="2" t="s">
        <v>81</v>
      </c>
      <c r="C23" s="3">
        <v>267211</v>
      </c>
      <c r="E23" s="3">
        <v>788760</v>
      </c>
      <c r="G23" s="3">
        <v>796791</v>
      </c>
      <c r="I23" s="3" t="s">
        <v>102</v>
      </c>
      <c r="K23" s="3">
        <v>212911319901</v>
      </c>
      <c r="M23" s="3" t="s">
        <v>285</v>
      </c>
    </row>
    <row r="24" spans="1:13" s="3" customFormat="1" ht="21" x14ac:dyDescent="0.25">
      <c r="A24" s="2" t="s">
        <v>82</v>
      </c>
      <c r="C24" s="3">
        <v>8733899</v>
      </c>
      <c r="E24" s="3">
        <v>832760</v>
      </c>
      <c r="G24" s="3">
        <v>878311</v>
      </c>
      <c r="I24" s="3" t="s">
        <v>115</v>
      </c>
      <c r="K24" s="3">
        <v>7671079564589</v>
      </c>
      <c r="M24" s="3" t="s">
        <v>285</v>
      </c>
    </row>
    <row r="25" spans="1:13" s="3" customFormat="1" ht="21" x14ac:dyDescent="0.25">
      <c r="A25" s="2" t="s">
        <v>93</v>
      </c>
      <c r="C25" s="3">
        <v>21094</v>
      </c>
      <c r="E25" s="3">
        <v>846960</v>
      </c>
      <c r="G25" s="3">
        <v>822300</v>
      </c>
      <c r="I25" s="3" t="s">
        <v>116</v>
      </c>
      <c r="K25" s="3">
        <v>17345596200</v>
      </c>
      <c r="M25" s="3" t="s">
        <v>285</v>
      </c>
    </row>
    <row r="26" spans="1:13" s="3" customFormat="1" ht="21" x14ac:dyDescent="0.25">
      <c r="A26" s="2" t="s">
        <v>62</v>
      </c>
      <c r="C26" s="3">
        <v>928124</v>
      </c>
      <c r="E26" s="3">
        <v>837300</v>
      </c>
      <c r="G26" s="3">
        <v>829120</v>
      </c>
      <c r="I26" s="3" t="s">
        <v>117</v>
      </c>
      <c r="K26" s="3">
        <v>769526170880</v>
      </c>
      <c r="M26" s="3" t="s">
        <v>285</v>
      </c>
    </row>
    <row r="27" spans="1:13" s="3" customFormat="1" ht="21" x14ac:dyDescent="0.25">
      <c r="A27" s="2" t="s">
        <v>63</v>
      </c>
      <c r="C27" s="3">
        <v>850361</v>
      </c>
      <c r="E27" s="3">
        <v>818690</v>
      </c>
      <c r="G27" s="3">
        <v>779980</v>
      </c>
      <c r="I27" s="3" t="s">
        <v>118</v>
      </c>
      <c r="K27" s="3">
        <v>663264572780</v>
      </c>
      <c r="M27" s="3" t="s">
        <v>285</v>
      </c>
    </row>
    <row r="28" spans="1:13" s="3" customFormat="1" ht="21" x14ac:dyDescent="0.25">
      <c r="A28" s="2" t="s">
        <v>61</v>
      </c>
      <c r="C28" s="3">
        <v>622799</v>
      </c>
      <c r="E28" s="3">
        <v>824236</v>
      </c>
      <c r="G28" s="3">
        <v>800230</v>
      </c>
      <c r="I28" s="3" t="s">
        <v>116</v>
      </c>
      <c r="K28" s="3">
        <v>498382443770</v>
      </c>
      <c r="M28" s="3" t="s">
        <v>285</v>
      </c>
    </row>
    <row r="29" spans="1:13" s="3" customFormat="1" ht="21" x14ac:dyDescent="0.25">
      <c r="A29" s="2" t="s">
        <v>84</v>
      </c>
      <c r="C29" s="3">
        <v>4920074</v>
      </c>
      <c r="E29" s="3">
        <v>831500</v>
      </c>
      <c r="G29" s="3">
        <v>835586</v>
      </c>
      <c r="I29" s="3" t="s">
        <v>119</v>
      </c>
      <c r="K29" s="3">
        <v>4111144953364</v>
      </c>
      <c r="M29" s="3" t="s">
        <v>285</v>
      </c>
    </row>
    <row r="30" spans="1:13" s="3" customFormat="1" ht="21" x14ac:dyDescent="0.25">
      <c r="A30" s="2" t="s">
        <v>65</v>
      </c>
      <c r="C30" s="3">
        <v>218460</v>
      </c>
      <c r="E30" s="3">
        <v>801680</v>
      </c>
      <c r="G30" s="3">
        <v>795200</v>
      </c>
      <c r="I30" s="3" t="s">
        <v>120</v>
      </c>
      <c r="K30" s="3">
        <v>173719392000</v>
      </c>
      <c r="M30" s="3" t="s">
        <v>285</v>
      </c>
    </row>
    <row r="31" spans="1:13" s="3" customFormat="1" ht="21" x14ac:dyDescent="0.25">
      <c r="A31" s="2" t="s">
        <v>86</v>
      </c>
      <c r="C31" s="3">
        <v>1919665</v>
      </c>
      <c r="E31" s="3">
        <v>804560</v>
      </c>
      <c r="G31" s="3">
        <v>811002</v>
      </c>
      <c r="I31" s="3" t="s">
        <v>121</v>
      </c>
      <c r="K31" s="3">
        <v>1556852154330</v>
      </c>
      <c r="M31" s="3" t="s">
        <v>285</v>
      </c>
    </row>
    <row r="32" spans="1:13" s="3" customFormat="1" ht="21" x14ac:dyDescent="0.25">
      <c r="A32" s="2" t="s">
        <v>87</v>
      </c>
      <c r="C32" s="3">
        <v>161080</v>
      </c>
      <c r="E32" s="3">
        <v>833300</v>
      </c>
      <c r="G32" s="3">
        <v>851347</v>
      </c>
      <c r="I32" s="3" t="s">
        <v>83</v>
      </c>
      <c r="K32" s="3">
        <v>137134974760</v>
      </c>
      <c r="M32" s="3" t="s">
        <v>285</v>
      </c>
    </row>
    <row r="33" spans="1:13" s="3" customFormat="1" ht="21" x14ac:dyDescent="0.25">
      <c r="A33" s="2" t="s">
        <v>64</v>
      </c>
      <c r="C33" s="3">
        <v>2600000</v>
      </c>
      <c r="E33" s="3">
        <v>790510</v>
      </c>
      <c r="G33" s="3">
        <v>767250</v>
      </c>
      <c r="I33" s="3" t="s">
        <v>122</v>
      </c>
      <c r="K33" s="3">
        <v>1994850000000</v>
      </c>
      <c r="M33" s="3" t="s">
        <v>285</v>
      </c>
    </row>
    <row r="34" spans="1:13" s="3" customFormat="1" ht="21" x14ac:dyDescent="0.25">
      <c r="A34" s="2" t="s">
        <v>69</v>
      </c>
      <c r="C34" s="3">
        <v>500000</v>
      </c>
      <c r="E34" s="3">
        <v>864000</v>
      </c>
      <c r="G34" s="3">
        <v>882117</v>
      </c>
      <c r="I34" s="3" t="s">
        <v>123</v>
      </c>
      <c r="K34" s="3">
        <v>441058500000</v>
      </c>
      <c r="M34" s="3" t="s">
        <v>285</v>
      </c>
    </row>
    <row r="35" spans="1:13" s="3" customFormat="1" ht="21" x14ac:dyDescent="0.25">
      <c r="A35" s="2" t="s">
        <v>66</v>
      </c>
      <c r="C35" s="3">
        <v>2030000</v>
      </c>
      <c r="E35" s="3">
        <v>751250</v>
      </c>
      <c r="G35" s="3">
        <v>743400</v>
      </c>
      <c r="I35" s="3" t="s">
        <v>124</v>
      </c>
      <c r="K35" s="3">
        <v>1509102000000</v>
      </c>
      <c r="M35" s="3" t="s">
        <v>285</v>
      </c>
    </row>
    <row r="36" spans="1:13" s="3" customFormat="1" ht="21" x14ac:dyDescent="0.25">
      <c r="A36" s="2" t="s">
        <v>88</v>
      </c>
      <c r="C36" s="3">
        <v>5635032</v>
      </c>
      <c r="E36" s="3">
        <v>769800</v>
      </c>
      <c r="G36" s="3">
        <v>779086</v>
      </c>
      <c r="I36" s="3" t="s">
        <v>125</v>
      </c>
      <c r="K36" s="3">
        <v>4390174540752</v>
      </c>
      <c r="M36" s="3" t="s">
        <v>285</v>
      </c>
    </row>
    <row r="37" spans="1:13" s="3" customFormat="1" ht="21" x14ac:dyDescent="0.25">
      <c r="A37" s="2" t="s">
        <v>89</v>
      </c>
      <c r="C37" s="3">
        <v>22000000</v>
      </c>
      <c r="E37" s="3">
        <v>829760</v>
      </c>
      <c r="G37" s="3">
        <v>841740</v>
      </c>
      <c r="I37" s="3" t="s">
        <v>126</v>
      </c>
      <c r="K37" s="3">
        <v>18518280000000</v>
      </c>
      <c r="M37" s="3" t="s">
        <v>285</v>
      </c>
    </row>
    <row r="38" spans="1:13" s="3" customFormat="1" ht="21.75" thickBot="1" x14ac:dyDescent="0.3">
      <c r="K38" s="29">
        <f>SUM(K8:K37)</f>
        <v>118549376012891</v>
      </c>
    </row>
    <row r="39" spans="1:13" s="3" customFormat="1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2"/>
  <sheetViews>
    <sheetView rightToLeft="1" topLeftCell="A79" workbookViewId="0">
      <selection activeCell="A43" sqref="A1:XFD1048576"/>
    </sheetView>
  </sheetViews>
  <sheetFormatPr defaultRowHeight="18.75" x14ac:dyDescent="0.25"/>
  <cols>
    <col min="1" max="1" width="26.5703125" style="3" bestFit="1" customWidth="1"/>
    <col min="2" max="2" width="1" style="3" customWidth="1"/>
    <col min="3" max="3" width="24" style="3" customWidth="1"/>
    <col min="4" max="4" width="1" style="3" customWidth="1"/>
    <col min="5" max="5" width="24" style="3" customWidth="1"/>
    <col min="6" max="6" width="1" style="3" customWidth="1"/>
    <col min="7" max="7" width="24" style="3" customWidth="1"/>
    <col min="8" max="8" width="1" style="3" customWidth="1"/>
    <col min="9" max="9" width="24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</row>
    <row r="3" spans="1:11" s="3" customFormat="1" ht="26.25" x14ac:dyDescent="0.25">
      <c r="A3" s="4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</row>
    <row r="4" spans="1:11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</row>
    <row r="6" spans="1:11" s="3" customFormat="1" ht="27" thickBot="1" x14ac:dyDescent="0.3">
      <c r="A6" s="5" t="s">
        <v>128</v>
      </c>
      <c r="C6" s="5" t="s">
        <v>4</v>
      </c>
      <c r="E6" s="5" t="s">
        <v>5</v>
      </c>
      <c r="F6" s="5" t="s">
        <v>5</v>
      </c>
      <c r="G6" s="5" t="s">
        <v>5</v>
      </c>
      <c r="I6" s="5" t="s">
        <v>6</v>
      </c>
      <c r="J6" s="5" t="s">
        <v>6</v>
      </c>
      <c r="K6" s="5" t="s">
        <v>6</v>
      </c>
    </row>
    <row r="7" spans="1:11" s="3" customFormat="1" ht="27" thickBot="1" x14ac:dyDescent="0.3">
      <c r="A7" s="5" t="s">
        <v>128</v>
      </c>
      <c r="C7" s="5" t="s">
        <v>129</v>
      </c>
      <c r="E7" s="5" t="s">
        <v>130</v>
      </c>
      <c r="G7" s="5" t="s">
        <v>131</v>
      </c>
      <c r="I7" s="5" t="s">
        <v>129</v>
      </c>
      <c r="K7" s="5" t="s">
        <v>127</v>
      </c>
    </row>
    <row r="8" spans="1:11" s="3" customFormat="1" ht="21" x14ac:dyDescent="0.25">
      <c r="A8" s="2" t="s">
        <v>132</v>
      </c>
      <c r="C8" s="3">
        <v>9642480</v>
      </c>
      <c r="E8" s="3">
        <v>18562296989181</v>
      </c>
      <c r="G8" s="3">
        <v>18561282505000</v>
      </c>
      <c r="I8" s="3">
        <v>1024126661</v>
      </c>
      <c r="K8" s="24">
        <v>2.8976102455842912E-6</v>
      </c>
    </row>
    <row r="9" spans="1:11" s="3" customFormat="1" ht="21" x14ac:dyDescent="0.25">
      <c r="A9" s="2" t="s">
        <v>133</v>
      </c>
      <c r="C9" s="3">
        <v>1227931978571</v>
      </c>
      <c r="E9" s="3">
        <v>36494972715200</v>
      </c>
      <c r="G9" s="3">
        <v>37187946562985</v>
      </c>
      <c r="I9" s="3">
        <v>534958130786</v>
      </c>
      <c r="K9" s="24">
        <v>1.5135824695849166E-3</v>
      </c>
    </row>
    <row r="10" spans="1:11" s="3" customFormat="1" ht="21" x14ac:dyDescent="0.25">
      <c r="A10" s="2" t="s">
        <v>134</v>
      </c>
      <c r="C10" s="3">
        <v>9816341</v>
      </c>
      <c r="E10" s="3">
        <v>0</v>
      </c>
      <c r="G10" s="3">
        <v>0</v>
      </c>
      <c r="I10" s="3">
        <v>9816341</v>
      </c>
      <c r="K10" s="24">
        <v>2.777384022790238E-8</v>
      </c>
    </row>
    <row r="11" spans="1:11" s="3" customFormat="1" ht="21" x14ac:dyDescent="0.25">
      <c r="A11" s="2" t="s">
        <v>132</v>
      </c>
      <c r="C11" s="3">
        <v>10231922</v>
      </c>
      <c r="E11" s="3">
        <v>0</v>
      </c>
      <c r="G11" s="3">
        <v>0</v>
      </c>
      <c r="I11" s="3">
        <v>10231922</v>
      </c>
      <c r="K11" s="24">
        <v>2.894966330655785E-8</v>
      </c>
    </row>
    <row r="12" spans="1:11" s="3" customFormat="1" ht="21" x14ac:dyDescent="0.25">
      <c r="A12" s="2" t="s">
        <v>135</v>
      </c>
      <c r="C12" s="3">
        <v>50013225</v>
      </c>
      <c r="E12" s="3">
        <v>4664357537751</v>
      </c>
      <c r="G12" s="3">
        <v>4480374500000</v>
      </c>
      <c r="I12" s="3">
        <v>184033050976</v>
      </c>
      <c r="K12" s="24">
        <v>5.2069345945305267E-4</v>
      </c>
    </row>
    <row r="13" spans="1:11" s="3" customFormat="1" ht="21" x14ac:dyDescent="0.25">
      <c r="A13" s="2" t="s">
        <v>136</v>
      </c>
      <c r="C13" s="3">
        <v>355466080663</v>
      </c>
      <c r="E13" s="3">
        <v>4151867831609</v>
      </c>
      <c r="G13" s="3">
        <v>4247051746400</v>
      </c>
      <c r="I13" s="3">
        <v>260282165872</v>
      </c>
      <c r="K13" s="24">
        <v>7.3642870486073317E-4</v>
      </c>
    </row>
    <row r="14" spans="1:11" s="3" customFormat="1" ht="21" x14ac:dyDescent="0.25">
      <c r="A14" s="2" t="s">
        <v>137</v>
      </c>
      <c r="C14" s="3">
        <v>8899716</v>
      </c>
      <c r="E14" s="3">
        <v>3500668523160</v>
      </c>
      <c r="G14" s="3">
        <v>3500666846664</v>
      </c>
      <c r="I14" s="3">
        <v>10576212</v>
      </c>
      <c r="K14" s="24">
        <v>2.9923779369973386E-8</v>
      </c>
    </row>
    <row r="15" spans="1:11" s="3" customFormat="1" ht="21" x14ac:dyDescent="0.25">
      <c r="A15" s="2" t="s">
        <v>138</v>
      </c>
      <c r="C15" s="3">
        <v>10332461</v>
      </c>
      <c r="E15" s="3">
        <v>1073832196590</v>
      </c>
      <c r="G15" s="3">
        <v>1050715625000</v>
      </c>
      <c r="I15" s="3">
        <v>23126904051</v>
      </c>
      <c r="K15" s="24">
        <v>6.5434049008536105E-5</v>
      </c>
    </row>
    <row r="16" spans="1:11" s="3" customFormat="1" ht="21" x14ac:dyDescent="0.25">
      <c r="A16" s="2" t="s">
        <v>139</v>
      </c>
      <c r="C16" s="3">
        <v>9802214</v>
      </c>
      <c r="E16" s="3">
        <v>282786925364</v>
      </c>
      <c r="G16" s="3">
        <v>282786980000</v>
      </c>
      <c r="I16" s="3">
        <v>9747578</v>
      </c>
      <c r="K16" s="24">
        <v>2.7579285803235262E-8</v>
      </c>
    </row>
    <row r="17" spans="1:11" s="3" customFormat="1" ht="21" x14ac:dyDescent="0.25">
      <c r="A17" s="2" t="s">
        <v>140</v>
      </c>
      <c r="C17" s="3">
        <v>333162387559</v>
      </c>
      <c r="E17" s="3">
        <v>423798625337</v>
      </c>
      <c r="G17" s="3">
        <v>683255976143</v>
      </c>
      <c r="I17" s="3">
        <v>73705036753</v>
      </c>
      <c r="K17" s="24">
        <v>2.0853716418057347E-4</v>
      </c>
    </row>
    <row r="18" spans="1:11" s="3" customFormat="1" ht="21" x14ac:dyDescent="0.25">
      <c r="A18" s="2" t="s">
        <v>141</v>
      </c>
      <c r="C18" s="3">
        <v>1000000000000</v>
      </c>
      <c r="E18" s="3">
        <v>0</v>
      </c>
      <c r="G18" s="3">
        <v>0</v>
      </c>
      <c r="I18" s="3">
        <v>1000000000000</v>
      </c>
      <c r="K18" s="24">
        <v>2.8293475367147883E-3</v>
      </c>
    </row>
    <row r="19" spans="1:11" s="3" customFormat="1" ht="21" x14ac:dyDescent="0.25">
      <c r="A19" s="2" t="s">
        <v>141</v>
      </c>
      <c r="C19" s="3">
        <v>800000000000</v>
      </c>
      <c r="E19" s="3">
        <v>0</v>
      </c>
      <c r="G19" s="3">
        <v>0</v>
      </c>
      <c r="I19" s="3">
        <v>800000000000</v>
      </c>
      <c r="K19" s="24">
        <v>2.2634780293718307E-3</v>
      </c>
    </row>
    <row r="20" spans="1:11" s="3" customFormat="1" ht="21" x14ac:dyDescent="0.25">
      <c r="A20" s="2" t="s">
        <v>142</v>
      </c>
      <c r="C20" s="3">
        <v>1500000000000</v>
      </c>
      <c r="E20" s="3">
        <v>0</v>
      </c>
      <c r="G20" s="3">
        <v>1500000000000</v>
      </c>
      <c r="I20" s="3">
        <v>0</v>
      </c>
      <c r="K20" s="24">
        <v>0</v>
      </c>
    </row>
    <row r="21" spans="1:11" s="3" customFormat="1" ht="21" x14ac:dyDescent="0.25">
      <c r="A21" s="2" t="s">
        <v>141</v>
      </c>
      <c r="C21" s="3">
        <v>1900000000000</v>
      </c>
      <c r="E21" s="3">
        <v>0</v>
      </c>
      <c r="G21" s="3">
        <v>0</v>
      </c>
      <c r="I21" s="3">
        <v>1900000000000</v>
      </c>
      <c r="K21" s="24">
        <v>5.3757603197580979E-3</v>
      </c>
    </row>
    <row r="22" spans="1:11" s="3" customFormat="1" ht="21" x14ac:dyDescent="0.25">
      <c r="A22" s="2" t="s">
        <v>143</v>
      </c>
      <c r="C22" s="3">
        <v>3000000000000</v>
      </c>
      <c r="E22" s="3">
        <v>0</v>
      </c>
      <c r="G22" s="3">
        <v>0</v>
      </c>
      <c r="I22" s="3">
        <v>3000000000000</v>
      </c>
      <c r="K22" s="24">
        <v>8.488042610144365E-3</v>
      </c>
    </row>
    <row r="23" spans="1:11" s="3" customFormat="1" ht="21" x14ac:dyDescent="0.25">
      <c r="A23" s="2" t="s">
        <v>141</v>
      </c>
      <c r="C23" s="3">
        <v>3000000000000</v>
      </c>
      <c r="E23" s="3">
        <v>0</v>
      </c>
      <c r="G23" s="3">
        <v>0</v>
      </c>
      <c r="I23" s="3">
        <v>3000000000000</v>
      </c>
      <c r="K23" s="24">
        <v>8.488042610144365E-3</v>
      </c>
    </row>
    <row r="24" spans="1:11" s="3" customFormat="1" ht="21" x14ac:dyDescent="0.25">
      <c r="A24" s="2" t="s">
        <v>144</v>
      </c>
      <c r="C24" s="3">
        <v>9782973</v>
      </c>
      <c r="E24" s="3">
        <v>848360656542</v>
      </c>
      <c r="G24" s="3">
        <v>848360350000</v>
      </c>
      <c r="I24" s="3">
        <v>10089515</v>
      </c>
      <c r="K24" s="24">
        <v>2.8546744411896907E-8</v>
      </c>
    </row>
    <row r="25" spans="1:11" s="3" customFormat="1" ht="21" x14ac:dyDescent="0.25">
      <c r="A25" s="2" t="s">
        <v>136</v>
      </c>
      <c r="C25" s="3">
        <v>350000000000</v>
      </c>
      <c r="E25" s="3">
        <v>0</v>
      </c>
      <c r="G25" s="3">
        <v>0</v>
      </c>
      <c r="I25" s="3">
        <v>350000000000</v>
      </c>
      <c r="K25" s="24">
        <v>9.9027163785017592E-4</v>
      </c>
    </row>
    <row r="26" spans="1:11" s="3" customFormat="1" ht="21" x14ac:dyDescent="0.25">
      <c r="A26" s="2" t="s">
        <v>139</v>
      </c>
      <c r="C26" s="3">
        <v>860000000000</v>
      </c>
      <c r="E26" s="3">
        <v>0</v>
      </c>
      <c r="G26" s="3">
        <v>0</v>
      </c>
      <c r="I26" s="3">
        <v>860000000000</v>
      </c>
      <c r="K26" s="24">
        <v>2.4332388815747181E-3</v>
      </c>
    </row>
    <row r="27" spans="1:11" s="3" customFormat="1" ht="21" x14ac:dyDescent="0.25">
      <c r="A27" s="2" t="s">
        <v>141</v>
      </c>
      <c r="C27" s="3">
        <v>1800000000000</v>
      </c>
      <c r="E27" s="3">
        <v>0</v>
      </c>
      <c r="G27" s="3">
        <v>0</v>
      </c>
      <c r="I27" s="3">
        <v>1800000000000</v>
      </c>
      <c r="K27" s="24">
        <v>5.092825566086619E-3</v>
      </c>
    </row>
    <row r="28" spans="1:11" s="3" customFormat="1" ht="21" x14ac:dyDescent="0.25">
      <c r="A28" s="2" t="s">
        <v>139</v>
      </c>
      <c r="C28" s="3">
        <v>1850000000000</v>
      </c>
      <c r="E28" s="3">
        <v>0</v>
      </c>
      <c r="G28" s="3">
        <v>0</v>
      </c>
      <c r="I28" s="3">
        <v>1850000000000</v>
      </c>
      <c r="K28" s="24">
        <v>5.234292942922358E-3</v>
      </c>
    </row>
    <row r="29" spans="1:11" s="3" customFormat="1" ht="21" x14ac:dyDescent="0.25">
      <c r="A29" s="2" t="s">
        <v>139</v>
      </c>
      <c r="C29" s="3">
        <v>5000000000000</v>
      </c>
      <c r="E29" s="3">
        <v>0</v>
      </c>
      <c r="G29" s="3">
        <v>0</v>
      </c>
      <c r="I29" s="3">
        <v>5000000000000</v>
      </c>
      <c r="K29" s="24">
        <v>1.4146737683573942E-2</v>
      </c>
    </row>
    <row r="30" spans="1:11" s="3" customFormat="1" ht="21" x14ac:dyDescent="0.25">
      <c r="A30" s="2" t="s">
        <v>139</v>
      </c>
      <c r="C30" s="3">
        <v>4500000000000</v>
      </c>
      <c r="E30" s="3">
        <v>0</v>
      </c>
      <c r="G30" s="3">
        <v>0</v>
      </c>
      <c r="I30" s="3">
        <v>4500000000000</v>
      </c>
      <c r="K30" s="24">
        <v>1.2732063915216547E-2</v>
      </c>
    </row>
    <row r="31" spans="1:11" s="3" customFormat="1" ht="21" x14ac:dyDescent="0.25">
      <c r="A31" s="2" t="s">
        <v>139</v>
      </c>
      <c r="C31" s="3">
        <v>3700000000000</v>
      </c>
      <c r="E31" s="3">
        <v>0</v>
      </c>
      <c r="G31" s="3">
        <v>0</v>
      </c>
      <c r="I31" s="3">
        <v>3700000000000</v>
      </c>
      <c r="K31" s="24">
        <v>1.0468585885844716E-2</v>
      </c>
    </row>
    <row r="32" spans="1:11" s="3" customFormat="1" ht="21" x14ac:dyDescent="0.25">
      <c r="A32" s="2" t="s">
        <v>136</v>
      </c>
      <c r="C32" s="3">
        <v>2250000000000</v>
      </c>
      <c r="E32" s="3">
        <v>0</v>
      </c>
      <c r="G32" s="3">
        <v>2250000000000</v>
      </c>
      <c r="I32" s="3">
        <v>0</v>
      </c>
      <c r="K32" s="24">
        <v>0</v>
      </c>
    </row>
    <row r="33" spans="1:11" s="3" customFormat="1" ht="21" x14ac:dyDescent="0.25">
      <c r="A33" s="2" t="s">
        <v>145</v>
      </c>
      <c r="C33" s="3">
        <v>500000000000</v>
      </c>
      <c r="E33" s="3">
        <v>0</v>
      </c>
      <c r="G33" s="3">
        <v>500000000000</v>
      </c>
      <c r="I33" s="3">
        <v>0</v>
      </c>
      <c r="K33" s="24">
        <v>0</v>
      </c>
    </row>
    <row r="34" spans="1:11" s="3" customFormat="1" ht="21" x14ac:dyDescent="0.25">
      <c r="A34" s="2" t="s">
        <v>139</v>
      </c>
      <c r="C34" s="3">
        <v>4600000000000</v>
      </c>
      <c r="E34" s="3">
        <v>0</v>
      </c>
      <c r="G34" s="3">
        <v>0</v>
      </c>
      <c r="I34" s="3">
        <v>4600000000000</v>
      </c>
      <c r="K34" s="24">
        <v>1.3014998668888026E-2</v>
      </c>
    </row>
    <row r="35" spans="1:11" s="3" customFormat="1" ht="21" x14ac:dyDescent="0.25">
      <c r="A35" s="2" t="s">
        <v>136</v>
      </c>
      <c r="C35" s="3">
        <v>900000000000</v>
      </c>
      <c r="E35" s="3">
        <v>0</v>
      </c>
      <c r="G35" s="3">
        <v>0</v>
      </c>
      <c r="I35" s="3">
        <v>900000000000</v>
      </c>
      <c r="K35" s="24">
        <v>2.5464127830433095E-3</v>
      </c>
    </row>
    <row r="36" spans="1:11" s="3" customFormat="1" ht="21" x14ac:dyDescent="0.25">
      <c r="A36" s="2" t="s">
        <v>142</v>
      </c>
      <c r="C36" s="3">
        <v>2790000000000</v>
      </c>
      <c r="E36" s="3">
        <v>0</v>
      </c>
      <c r="G36" s="3">
        <v>0</v>
      </c>
      <c r="I36" s="3">
        <v>2790000000000</v>
      </c>
      <c r="K36" s="24">
        <v>7.8938796274342585E-3</v>
      </c>
    </row>
    <row r="37" spans="1:11" s="3" customFormat="1" ht="21" x14ac:dyDescent="0.25">
      <c r="A37" s="2" t="s">
        <v>141</v>
      </c>
      <c r="C37" s="3">
        <v>2000000000000</v>
      </c>
      <c r="E37" s="3">
        <v>0</v>
      </c>
      <c r="G37" s="3">
        <v>2000000000000</v>
      </c>
      <c r="I37" s="3">
        <v>0</v>
      </c>
      <c r="K37" s="24">
        <v>0</v>
      </c>
    </row>
    <row r="38" spans="1:11" s="3" customFormat="1" ht="21" x14ac:dyDescent="0.25">
      <c r="A38" s="2" t="s">
        <v>145</v>
      </c>
      <c r="C38" s="3">
        <v>400000000000</v>
      </c>
      <c r="E38" s="3">
        <v>0</v>
      </c>
      <c r="G38" s="3">
        <v>0</v>
      </c>
      <c r="I38" s="3">
        <v>400000000000</v>
      </c>
      <c r="K38" s="24">
        <v>1.1317390146859153E-3</v>
      </c>
    </row>
    <row r="39" spans="1:11" s="3" customFormat="1" ht="21" x14ac:dyDescent="0.25">
      <c r="A39" s="2" t="s">
        <v>136</v>
      </c>
      <c r="C39" s="3">
        <v>1000000000000</v>
      </c>
      <c r="E39" s="3">
        <v>0</v>
      </c>
      <c r="G39" s="3">
        <v>0</v>
      </c>
      <c r="I39" s="3">
        <v>1000000000000</v>
      </c>
      <c r="K39" s="24">
        <v>2.8293475367147883E-3</v>
      </c>
    </row>
    <row r="40" spans="1:11" s="3" customFormat="1" ht="21" x14ac:dyDescent="0.25">
      <c r="A40" s="2" t="s">
        <v>132</v>
      </c>
      <c r="C40" s="3">
        <v>620000000000</v>
      </c>
      <c r="E40" s="3">
        <v>0</v>
      </c>
      <c r="G40" s="3">
        <v>620000000000</v>
      </c>
      <c r="I40" s="3">
        <v>0</v>
      </c>
      <c r="K40" s="24">
        <v>0</v>
      </c>
    </row>
    <row r="41" spans="1:11" s="3" customFormat="1" ht="21" x14ac:dyDescent="0.25">
      <c r="A41" s="2" t="s">
        <v>141</v>
      </c>
      <c r="C41" s="3">
        <v>2300000000000</v>
      </c>
      <c r="E41" s="3">
        <v>0</v>
      </c>
      <c r="G41" s="3">
        <v>0</v>
      </c>
      <c r="I41" s="3">
        <v>2300000000000</v>
      </c>
      <c r="K41" s="24">
        <v>6.5074993344440132E-3</v>
      </c>
    </row>
    <row r="42" spans="1:11" s="3" customFormat="1" ht="21" x14ac:dyDescent="0.25">
      <c r="A42" s="2" t="s">
        <v>140</v>
      </c>
      <c r="C42" s="3">
        <v>10000000000000</v>
      </c>
      <c r="E42" s="3">
        <v>0</v>
      </c>
      <c r="G42" s="3">
        <v>0</v>
      </c>
      <c r="I42" s="3">
        <v>10000000000000</v>
      </c>
      <c r="K42" s="24">
        <v>2.8293475367147883E-2</v>
      </c>
    </row>
    <row r="43" spans="1:11" s="3" customFormat="1" ht="21" x14ac:dyDescent="0.25">
      <c r="A43" s="2" t="s">
        <v>136</v>
      </c>
      <c r="C43" s="3">
        <v>280000000000</v>
      </c>
      <c r="E43" s="3">
        <v>0</v>
      </c>
      <c r="G43" s="3">
        <v>0</v>
      </c>
      <c r="I43" s="3">
        <v>280000000000</v>
      </c>
      <c r="K43" s="24">
        <v>7.9221731028014067E-4</v>
      </c>
    </row>
    <row r="44" spans="1:11" s="3" customFormat="1" ht="21" x14ac:dyDescent="0.25">
      <c r="A44" s="2" t="s">
        <v>136</v>
      </c>
      <c r="C44" s="3">
        <v>3000000000000</v>
      </c>
      <c r="E44" s="3">
        <v>0</v>
      </c>
      <c r="G44" s="3">
        <v>1600000000000</v>
      </c>
      <c r="I44" s="3">
        <v>1400000000000</v>
      </c>
      <c r="K44" s="24">
        <v>3.9610865514007037E-3</v>
      </c>
    </row>
    <row r="45" spans="1:11" s="3" customFormat="1" ht="21" x14ac:dyDescent="0.25">
      <c r="A45" s="2" t="s">
        <v>141</v>
      </c>
      <c r="C45" s="3">
        <v>700000000000</v>
      </c>
      <c r="E45" s="3">
        <v>0</v>
      </c>
      <c r="G45" s="3">
        <v>0</v>
      </c>
      <c r="I45" s="3">
        <v>700000000000</v>
      </c>
      <c r="K45" s="24">
        <v>1.9805432757003518E-3</v>
      </c>
    </row>
    <row r="46" spans="1:11" s="3" customFormat="1" ht="21" x14ac:dyDescent="0.25">
      <c r="A46" s="2" t="s">
        <v>132</v>
      </c>
      <c r="C46" s="3">
        <v>300000000000</v>
      </c>
      <c r="E46" s="3">
        <v>0</v>
      </c>
      <c r="G46" s="3">
        <v>0</v>
      </c>
      <c r="I46" s="3">
        <v>300000000000</v>
      </c>
      <c r="K46" s="24">
        <v>8.488042610144365E-4</v>
      </c>
    </row>
    <row r="47" spans="1:11" s="3" customFormat="1" ht="21" x14ac:dyDescent="0.25">
      <c r="A47" s="2" t="s">
        <v>136</v>
      </c>
      <c r="C47" s="3">
        <v>1450000000000</v>
      </c>
      <c r="E47" s="3">
        <v>0</v>
      </c>
      <c r="G47" s="3">
        <v>0</v>
      </c>
      <c r="I47" s="3">
        <v>1450000000000</v>
      </c>
      <c r="K47" s="24">
        <v>4.1025539282364427E-3</v>
      </c>
    </row>
    <row r="48" spans="1:11" s="3" customFormat="1" ht="21" x14ac:dyDescent="0.25">
      <c r="A48" s="2" t="s">
        <v>143</v>
      </c>
      <c r="C48" s="3">
        <v>2500000000000</v>
      </c>
      <c r="E48" s="3">
        <v>0</v>
      </c>
      <c r="G48" s="3">
        <v>0</v>
      </c>
      <c r="I48" s="3">
        <v>2500000000000</v>
      </c>
      <c r="K48" s="24">
        <v>7.0733688417869709E-3</v>
      </c>
    </row>
    <row r="49" spans="1:11" s="3" customFormat="1" ht="21" x14ac:dyDescent="0.25">
      <c r="A49" s="2" t="s">
        <v>132</v>
      </c>
      <c r="C49" s="3">
        <v>450000000000</v>
      </c>
      <c r="E49" s="3">
        <v>0</v>
      </c>
      <c r="G49" s="3">
        <v>0</v>
      </c>
      <c r="I49" s="3">
        <v>450000000000</v>
      </c>
      <c r="K49" s="24">
        <v>1.2732063915216548E-3</v>
      </c>
    </row>
    <row r="50" spans="1:11" s="3" customFormat="1" ht="21" x14ac:dyDescent="0.25">
      <c r="A50" s="2" t="s">
        <v>137</v>
      </c>
      <c r="C50" s="3">
        <v>2500000000000</v>
      </c>
      <c r="E50" s="3">
        <v>0</v>
      </c>
      <c r="G50" s="3">
        <v>0</v>
      </c>
      <c r="I50" s="3">
        <v>2500000000000</v>
      </c>
      <c r="K50" s="24">
        <v>7.0733688417869709E-3</v>
      </c>
    </row>
    <row r="51" spans="1:11" s="3" customFormat="1" ht="21" x14ac:dyDescent="0.25">
      <c r="A51" s="2" t="s">
        <v>137</v>
      </c>
      <c r="C51" s="3">
        <v>300000000000</v>
      </c>
      <c r="E51" s="3">
        <v>0</v>
      </c>
      <c r="G51" s="3">
        <v>0</v>
      </c>
      <c r="I51" s="3">
        <v>300000000000</v>
      </c>
      <c r="K51" s="24">
        <v>8.488042610144365E-4</v>
      </c>
    </row>
    <row r="52" spans="1:11" s="3" customFormat="1" ht="21" x14ac:dyDescent="0.25">
      <c r="A52" s="2" t="s">
        <v>137</v>
      </c>
      <c r="C52" s="3">
        <v>300000000000</v>
      </c>
      <c r="E52" s="3">
        <v>0</v>
      </c>
      <c r="G52" s="3">
        <v>0</v>
      </c>
      <c r="I52" s="3">
        <v>300000000000</v>
      </c>
      <c r="K52" s="24">
        <v>8.488042610144365E-4</v>
      </c>
    </row>
    <row r="53" spans="1:11" s="3" customFormat="1" ht="21" x14ac:dyDescent="0.25">
      <c r="A53" s="2" t="s">
        <v>143</v>
      </c>
      <c r="C53" s="3">
        <v>450000000000</v>
      </c>
      <c r="E53" s="3">
        <v>0</v>
      </c>
      <c r="G53" s="3">
        <v>0</v>
      </c>
      <c r="I53" s="3">
        <v>450000000000</v>
      </c>
      <c r="K53" s="24">
        <v>1.2732063915216548E-3</v>
      </c>
    </row>
    <row r="54" spans="1:11" s="3" customFormat="1" ht="21" x14ac:dyDescent="0.25">
      <c r="A54" s="2" t="s">
        <v>141</v>
      </c>
      <c r="C54" s="3">
        <v>1590000000000</v>
      </c>
      <c r="E54" s="3">
        <v>0</v>
      </c>
      <c r="G54" s="3">
        <v>0</v>
      </c>
      <c r="I54" s="3">
        <v>1590000000000</v>
      </c>
      <c r="K54" s="24">
        <v>4.4986625833765134E-3</v>
      </c>
    </row>
    <row r="55" spans="1:11" s="3" customFormat="1" ht="21" x14ac:dyDescent="0.25">
      <c r="A55" s="2" t="s">
        <v>140</v>
      </c>
      <c r="C55" s="3">
        <v>3675000000000</v>
      </c>
      <c r="E55" s="3">
        <v>0</v>
      </c>
      <c r="G55" s="3">
        <v>0</v>
      </c>
      <c r="I55" s="3">
        <v>3675000000000</v>
      </c>
      <c r="K55" s="24">
        <v>1.0397852197426847E-2</v>
      </c>
    </row>
    <row r="56" spans="1:11" s="3" customFormat="1" ht="21" x14ac:dyDescent="0.25">
      <c r="A56" s="2" t="s">
        <v>146</v>
      </c>
      <c r="C56" s="3">
        <v>450000000000</v>
      </c>
      <c r="E56" s="3">
        <v>0</v>
      </c>
      <c r="G56" s="3">
        <v>50000000000</v>
      </c>
      <c r="I56" s="3">
        <v>400000000000</v>
      </c>
      <c r="K56" s="24">
        <v>1.1317390146859153E-3</v>
      </c>
    </row>
    <row r="57" spans="1:11" s="3" customFormat="1" ht="21" x14ac:dyDescent="0.25">
      <c r="A57" s="2" t="s">
        <v>132</v>
      </c>
      <c r="C57" s="3">
        <v>590000000000</v>
      </c>
      <c r="E57" s="3">
        <v>0</v>
      </c>
      <c r="G57" s="3">
        <v>590000000000</v>
      </c>
      <c r="I57" s="3">
        <v>0</v>
      </c>
      <c r="K57" s="24">
        <v>0</v>
      </c>
    </row>
    <row r="58" spans="1:11" s="3" customFormat="1" ht="21" x14ac:dyDescent="0.25">
      <c r="A58" s="2" t="s">
        <v>147</v>
      </c>
      <c r="C58" s="3">
        <v>4000000000000</v>
      </c>
      <c r="E58" s="3">
        <v>0</v>
      </c>
      <c r="G58" s="3">
        <v>4000000000000</v>
      </c>
      <c r="I58" s="3">
        <v>0</v>
      </c>
      <c r="K58" s="24">
        <v>0</v>
      </c>
    </row>
    <row r="59" spans="1:11" s="3" customFormat="1" ht="21" x14ac:dyDescent="0.25">
      <c r="A59" s="2" t="s">
        <v>146</v>
      </c>
      <c r="C59" s="3">
        <v>5700000000000</v>
      </c>
      <c r="E59" s="3">
        <v>0</v>
      </c>
      <c r="G59" s="3">
        <v>0</v>
      </c>
      <c r="I59" s="3">
        <v>5700000000000</v>
      </c>
      <c r="K59" s="24">
        <v>1.6127280959274293E-2</v>
      </c>
    </row>
    <row r="60" spans="1:11" s="3" customFormat="1" ht="21" x14ac:dyDescent="0.25">
      <c r="A60" s="2" t="s">
        <v>140</v>
      </c>
      <c r="C60" s="3">
        <v>3300000000000</v>
      </c>
      <c r="E60" s="3">
        <v>0</v>
      </c>
      <c r="G60" s="3">
        <v>0</v>
      </c>
      <c r="I60" s="3">
        <v>3300000000000</v>
      </c>
      <c r="K60" s="24">
        <v>9.3368468711588007E-3</v>
      </c>
    </row>
    <row r="61" spans="1:11" s="3" customFormat="1" ht="21" x14ac:dyDescent="0.25">
      <c r="A61" s="2" t="s">
        <v>148</v>
      </c>
      <c r="C61" s="3">
        <v>6000000000000</v>
      </c>
      <c r="E61" s="3">
        <v>0</v>
      </c>
      <c r="G61" s="3">
        <v>0</v>
      </c>
      <c r="I61" s="3">
        <v>6000000000000</v>
      </c>
      <c r="K61" s="24">
        <v>1.697608522028873E-2</v>
      </c>
    </row>
    <row r="62" spans="1:11" s="3" customFormat="1" ht="21" x14ac:dyDescent="0.25">
      <c r="A62" s="2" t="s">
        <v>138</v>
      </c>
      <c r="C62" s="3">
        <v>6000000000000</v>
      </c>
      <c r="E62" s="3">
        <v>0</v>
      </c>
      <c r="G62" s="3">
        <v>0</v>
      </c>
      <c r="I62" s="3">
        <v>6000000000000</v>
      </c>
      <c r="K62" s="24">
        <v>1.697608522028873E-2</v>
      </c>
    </row>
    <row r="63" spans="1:11" s="3" customFormat="1" ht="21" x14ac:dyDescent="0.25">
      <c r="A63" s="2" t="s">
        <v>149</v>
      </c>
      <c r="C63" s="3">
        <v>3000000000000</v>
      </c>
      <c r="E63" s="3">
        <v>0</v>
      </c>
      <c r="G63" s="3">
        <v>0</v>
      </c>
      <c r="I63" s="3">
        <v>3000000000000</v>
      </c>
      <c r="K63" s="24">
        <v>8.488042610144365E-3</v>
      </c>
    </row>
    <row r="64" spans="1:11" s="3" customFormat="1" ht="21" x14ac:dyDescent="0.25">
      <c r="A64" s="2" t="s">
        <v>149</v>
      </c>
      <c r="C64" s="3">
        <v>10000000000000</v>
      </c>
      <c r="E64" s="3">
        <v>0</v>
      </c>
      <c r="G64" s="3">
        <v>0</v>
      </c>
      <c r="I64" s="3">
        <v>10000000000000</v>
      </c>
      <c r="K64" s="24">
        <v>2.8293475367147883E-2</v>
      </c>
    </row>
    <row r="65" spans="1:11" s="3" customFormat="1" ht="21" x14ac:dyDescent="0.25">
      <c r="A65" s="2" t="s">
        <v>146</v>
      </c>
      <c r="C65" s="3">
        <v>1530000000000</v>
      </c>
      <c r="E65" s="3">
        <v>0</v>
      </c>
      <c r="G65" s="3">
        <v>0</v>
      </c>
      <c r="I65" s="3">
        <v>1530000000000</v>
      </c>
      <c r="K65" s="24">
        <v>4.3289017311736256E-3</v>
      </c>
    </row>
    <row r="66" spans="1:11" s="3" customFormat="1" ht="21" x14ac:dyDescent="0.25">
      <c r="A66" s="2" t="s">
        <v>148</v>
      </c>
      <c r="C66" s="3">
        <v>1500000000000</v>
      </c>
      <c r="E66" s="3">
        <v>0</v>
      </c>
      <c r="G66" s="3">
        <v>0</v>
      </c>
      <c r="I66" s="3">
        <v>1500000000000</v>
      </c>
      <c r="K66" s="24">
        <v>4.2440213050721825E-3</v>
      </c>
    </row>
    <row r="67" spans="1:11" s="3" customFormat="1" ht="21" x14ac:dyDescent="0.25">
      <c r="A67" s="2" t="s">
        <v>150</v>
      </c>
      <c r="C67" s="3">
        <v>10000000</v>
      </c>
      <c r="E67" s="3">
        <v>0</v>
      </c>
      <c r="G67" s="3">
        <v>4560000</v>
      </c>
      <c r="I67" s="3">
        <v>5440000</v>
      </c>
      <c r="K67" s="24">
        <v>1.5391650599728447E-8</v>
      </c>
    </row>
    <row r="68" spans="1:11" s="3" customFormat="1" ht="21" x14ac:dyDescent="0.25">
      <c r="A68" s="2" t="s">
        <v>151</v>
      </c>
      <c r="C68" s="3">
        <v>1500000000000</v>
      </c>
      <c r="E68" s="3">
        <v>0</v>
      </c>
      <c r="G68" s="3">
        <v>0</v>
      </c>
      <c r="I68" s="3">
        <v>1500000000000</v>
      </c>
      <c r="K68" s="24">
        <v>4.2440213050721825E-3</v>
      </c>
    </row>
    <row r="69" spans="1:11" s="3" customFormat="1" ht="21" x14ac:dyDescent="0.25">
      <c r="A69" s="2" t="s">
        <v>137</v>
      </c>
      <c r="C69" s="3">
        <v>5290000000000</v>
      </c>
      <c r="E69" s="3">
        <v>0</v>
      </c>
      <c r="G69" s="3">
        <v>0</v>
      </c>
      <c r="I69" s="3">
        <v>5290000000000</v>
      </c>
      <c r="K69" s="24">
        <v>1.496724846922123E-2</v>
      </c>
    </row>
    <row r="70" spans="1:11" s="3" customFormat="1" ht="21" x14ac:dyDescent="0.25">
      <c r="A70" s="2" t="s">
        <v>132</v>
      </c>
      <c r="C70" s="3">
        <v>130000000000</v>
      </c>
      <c r="E70" s="3">
        <v>0</v>
      </c>
      <c r="G70" s="3">
        <v>0</v>
      </c>
      <c r="I70" s="3">
        <v>130000000000</v>
      </c>
      <c r="K70" s="24">
        <v>3.6781517977292247E-4</v>
      </c>
    </row>
    <row r="71" spans="1:11" s="3" customFormat="1" ht="21" x14ac:dyDescent="0.25">
      <c r="A71" s="2" t="s">
        <v>146</v>
      </c>
      <c r="C71" s="3">
        <v>3700000000000</v>
      </c>
      <c r="E71" s="3">
        <v>0</v>
      </c>
      <c r="G71" s="3">
        <v>0</v>
      </c>
      <c r="I71" s="3">
        <v>3700000000000</v>
      </c>
      <c r="K71" s="24">
        <v>1.0468585885844716E-2</v>
      </c>
    </row>
    <row r="72" spans="1:11" s="3" customFormat="1" ht="21" x14ac:dyDescent="0.25">
      <c r="A72" s="2" t="s">
        <v>138</v>
      </c>
      <c r="C72" s="3">
        <v>850000000000</v>
      </c>
      <c r="E72" s="3">
        <v>0</v>
      </c>
      <c r="G72" s="3">
        <v>0</v>
      </c>
      <c r="I72" s="3">
        <v>850000000000</v>
      </c>
      <c r="K72" s="24">
        <v>2.4049454062075701E-3</v>
      </c>
    </row>
    <row r="73" spans="1:11" s="3" customFormat="1" ht="21" x14ac:dyDescent="0.25">
      <c r="A73" s="2" t="s">
        <v>140</v>
      </c>
      <c r="C73" s="3">
        <v>310000000000</v>
      </c>
      <c r="E73" s="3">
        <v>0</v>
      </c>
      <c r="G73" s="3">
        <v>0</v>
      </c>
      <c r="I73" s="3">
        <v>310000000000</v>
      </c>
      <c r="K73" s="24">
        <v>8.7709773638158437E-4</v>
      </c>
    </row>
    <row r="74" spans="1:11" s="3" customFormat="1" ht="21" x14ac:dyDescent="0.25">
      <c r="A74" s="2" t="s">
        <v>141</v>
      </c>
      <c r="C74" s="3">
        <v>9950000000000</v>
      </c>
      <c r="E74" s="3">
        <v>0</v>
      </c>
      <c r="G74" s="3">
        <v>0</v>
      </c>
      <c r="I74" s="3">
        <v>9950000000000</v>
      </c>
      <c r="K74" s="24">
        <v>2.8152007990312141E-2</v>
      </c>
    </row>
    <row r="75" spans="1:11" s="3" customFormat="1" ht="21" x14ac:dyDescent="0.25">
      <c r="A75" s="2" t="s">
        <v>152</v>
      </c>
      <c r="C75" s="3">
        <v>0</v>
      </c>
      <c r="E75" s="3">
        <v>2100000000000</v>
      </c>
      <c r="G75" s="3">
        <v>0</v>
      </c>
      <c r="I75" s="3">
        <v>2100000000000</v>
      </c>
      <c r="K75" s="24">
        <v>5.9416298271010555E-3</v>
      </c>
    </row>
    <row r="76" spans="1:11" s="3" customFormat="1" ht="21" x14ac:dyDescent="0.25">
      <c r="A76" s="2" t="s">
        <v>132</v>
      </c>
      <c r="C76" s="3">
        <v>0</v>
      </c>
      <c r="E76" s="3">
        <v>4000000000000</v>
      </c>
      <c r="G76" s="3">
        <v>0</v>
      </c>
      <c r="I76" s="3">
        <v>4000000000000</v>
      </c>
      <c r="K76" s="24">
        <v>1.1317390146859153E-2</v>
      </c>
    </row>
    <row r="77" spans="1:11" s="3" customFormat="1" ht="21" x14ac:dyDescent="0.25">
      <c r="A77" s="2" t="s">
        <v>153</v>
      </c>
      <c r="C77" s="3">
        <v>0</v>
      </c>
      <c r="E77" s="3">
        <v>1180000000000</v>
      </c>
      <c r="G77" s="3">
        <v>0</v>
      </c>
      <c r="I77" s="3">
        <v>1180000000000</v>
      </c>
      <c r="K77" s="24">
        <v>3.3386300933234501E-3</v>
      </c>
    </row>
    <row r="78" spans="1:11" s="3" customFormat="1" ht="21" x14ac:dyDescent="0.25">
      <c r="A78" s="2" t="s">
        <v>154</v>
      </c>
      <c r="C78" s="3">
        <v>0</v>
      </c>
      <c r="E78" s="3">
        <v>4050000000000</v>
      </c>
      <c r="G78" s="3">
        <v>0</v>
      </c>
      <c r="I78" s="3">
        <v>4050000000000</v>
      </c>
      <c r="K78" s="24">
        <v>1.1458857523694892E-2</v>
      </c>
    </row>
    <row r="79" spans="1:11" s="3" customFormat="1" ht="21" x14ac:dyDescent="0.25">
      <c r="A79" s="2" t="s">
        <v>132</v>
      </c>
      <c r="C79" s="3">
        <v>0</v>
      </c>
      <c r="E79" s="3">
        <v>810000000000</v>
      </c>
      <c r="G79" s="3">
        <v>0</v>
      </c>
      <c r="I79" s="3">
        <v>810000000000</v>
      </c>
      <c r="K79" s="24">
        <v>2.2917715047389787E-3</v>
      </c>
    </row>
    <row r="80" spans="1:11" s="3" customFormat="1" ht="21" x14ac:dyDescent="0.25">
      <c r="A80" s="2" t="s">
        <v>132</v>
      </c>
      <c r="C80" s="3">
        <v>0</v>
      </c>
      <c r="E80" s="3">
        <v>2210000000000</v>
      </c>
      <c r="G80" s="3">
        <v>0</v>
      </c>
      <c r="I80" s="3">
        <v>2210000000000</v>
      </c>
      <c r="K80" s="24">
        <v>6.2528580561396823E-3</v>
      </c>
    </row>
    <row r="81" spans="1:11" s="3" customFormat="1" ht="21.75" thickBot="1" x14ac:dyDescent="0.3">
      <c r="A81" s="2" t="s">
        <v>132</v>
      </c>
      <c r="C81" s="3">
        <v>0</v>
      </c>
      <c r="E81" s="3">
        <v>520000000000</v>
      </c>
      <c r="G81" s="3">
        <v>0</v>
      </c>
      <c r="I81" s="3">
        <v>520000000000</v>
      </c>
      <c r="K81" s="24">
        <v>1.4712607190916899E-3</v>
      </c>
    </row>
    <row r="82" spans="1:11" s="3" customFormat="1" ht="21.75" thickBot="1" x14ac:dyDescent="0.3">
      <c r="A82" s="2" t="s">
        <v>24</v>
      </c>
      <c r="C82" s="6">
        <f>SUM(C8:C81)</f>
        <v>139831688968125</v>
      </c>
      <c r="E82" s="6">
        <f>SUM(E8:E81)</f>
        <v>84872942000734</v>
      </c>
      <c r="F82" s="2"/>
      <c r="G82" s="6">
        <f>SUM(G8:G81)</f>
        <v>83952445652192</v>
      </c>
      <c r="I82" s="6">
        <f>SUM(I8:I81)</f>
        <v>140752185316667</v>
      </c>
      <c r="K82" s="27">
        <f>SUM(K8:K81)</f>
        <v>0.39823684881293514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7"/>
  <sheetViews>
    <sheetView rightToLeft="1" workbookViewId="0">
      <selection activeCell="A43" sqref="A1:XFD1048576"/>
    </sheetView>
  </sheetViews>
  <sheetFormatPr defaultRowHeight="18.75" x14ac:dyDescent="0.25"/>
  <cols>
    <col min="1" max="1" width="24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</row>
    <row r="3" spans="1:7" s="3" customFormat="1" ht="26.25" x14ac:dyDescent="0.25">
      <c r="A3" s="4" t="s">
        <v>155</v>
      </c>
      <c r="B3" s="4" t="s">
        <v>155</v>
      </c>
      <c r="C3" s="4" t="s">
        <v>155</v>
      </c>
      <c r="D3" s="4" t="s">
        <v>155</v>
      </c>
      <c r="E3" s="4" t="s">
        <v>155</v>
      </c>
      <c r="F3" s="4" t="s">
        <v>155</v>
      </c>
      <c r="G3" s="4" t="s">
        <v>155</v>
      </c>
    </row>
    <row r="4" spans="1:7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</row>
    <row r="6" spans="1:7" s="3" customFormat="1" ht="26.25" x14ac:dyDescent="0.25">
      <c r="A6" s="5" t="s">
        <v>159</v>
      </c>
      <c r="C6" s="5" t="s">
        <v>129</v>
      </c>
      <c r="E6" s="5" t="s">
        <v>223</v>
      </c>
      <c r="G6" s="5" t="s">
        <v>13</v>
      </c>
    </row>
    <row r="7" spans="1:7" s="3" customFormat="1" ht="21" x14ac:dyDescent="0.25">
      <c r="A7" s="2" t="s">
        <v>232</v>
      </c>
      <c r="C7" s="3">
        <f>+'سرمایه‌گذاری در سهام'!I17</f>
        <v>339218173558</v>
      </c>
      <c r="E7" s="24">
        <f>+C7/$C$12</f>
        <v>3.2778420865769271E-2</v>
      </c>
      <c r="G7" s="24">
        <v>9.5976610376521682E-4</v>
      </c>
    </row>
    <row r="8" spans="1:7" s="3" customFormat="1" ht="21" x14ac:dyDescent="0.25">
      <c r="A8" s="2" t="s">
        <v>286</v>
      </c>
      <c r="C8" s="3">
        <f>+'سرمایه‌گذاری در صندوق'!I15</f>
        <v>158767386359</v>
      </c>
      <c r="E8" s="24">
        <f t="shared" ref="E8:E11" si="0">+C8/$C$12</f>
        <v>1.534158431209077E-2</v>
      </c>
      <c r="G8" s="24">
        <v>4.4920811350548169E-4</v>
      </c>
    </row>
    <row r="9" spans="1:7" s="3" customFormat="1" ht="21" x14ac:dyDescent="0.25">
      <c r="A9" s="2" t="s">
        <v>233</v>
      </c>
      <c r="C9" s="3">
        <f>+'سرمایه‌گذاری در اوراق بهادار'!I87</f>
        <v>5477452630490</v>
      </c>
      <c r="E9" s="24">
        <f t="shared" si="0"/>
        <v>0.5292825137029924</v>
      </c>
      <c r="G9" s="24">
        <v>1.5497617107548819E-2</v>
      </c>
    </row>
    <row r="10" spans="1:7" s="3" customFormat="1" ht="21" x14ac:dyDescent="0.25">
      <c r="A10" s="2" t="s">
        <v>234</v>
      </c>
      <c r="C10" s="3">
        <f>+'درآمد سپرده بانکی'!C242</f>
        <v>3382802206434</v>
      </c>
      <c r="E10" s="24">
        <f t="shared" si="0"/>
        <v>0.32687787115034284</v>
      </c>
      <c r="G10" s="24">
        <v>9.5711230899673885E-3</v>
      </c>
    </row>
    <row r="11" spans="1:7" s="3" customFormat="1" ht="21" x14ac:dyDescent="0.25">
      <c r="A11" s="2" t="s">
        <v>287</v>
      </c>
      <c r="C11" s="3">
        <f>+'سایر درآمدها'!C11</f>
        <v>990585586788</v>
      </c>
      <c r="E11" s="24">
        <f t="shared" si="0"/>
        <v>9.5719609968804742E-2</v>
      </c>
      <c r="G11" s="24">
        <v>2.8027108898838007E-3</v>
      </c>
    </row>
    <row r="12" spans="1:7" s="3" customFormat="1" ht="21" x14ac:dyDescent="0.25">
      <c r="A12" s="2" t="s">
        <v>24</v>
      </c>
      <c r="C12" s="6">
        <f>SUM(C7:C11)</f>
        <v>10348825983629</v>
      </c>
      <c r="E12" s="25">
        <f>SUM(E7:E11)</f>
        <v>1</v>
      </c>
      <c r="G12" s="27">
        <f>SUM(G7:G11)</f>
        <v>2.9280425304670708E-2</v>
      </c>
    </row>
    <row r="13" spans="1:7" s="3" customFormat="1" ht="19.5" thickTop="1" x14ac:dyDescent="0.25"/>
    <row r="14" spans="1:7" s="3" customFormat="1" x14ac:dyDescent="0.45">
      <c r="C14" s="28"/>
    </row>
    <row r="15" spans="1:7" s="3" customFormat="1" x14ac:dyDescent="0.25"/>
    <row r="16" spans="1:7" s="3" customFormat="1" x14ac:dyDescent="0.25"/>
    <row r="17" spans="5:5" s="3" customFormat="1" x14ac:dyDescent="0.45">
      <c r="E17" s="2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43" sqref="A1:XFD1048576"/>
    </sheetView>
  </sheetViews>
  <sheetFormatPr defaultRowHeight="18.75" x14ac:dyDescent="0.25"/>
  <cols>
    <col min="1" max="1" width="35.71093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</row>
    <row r="3" spans="1:5" s="3" customFormat="1" ht="26.25" x14ac:dyDescent="0.25">
      <c r="A3" s="4" t="s">
        <v>155</v>
      </c>
      <c r="B3" s="4" t="s">
        <v>155</v>
      </c>
      <c r="C3" s="4" t="s">
        <v>155</v>
      </c>
      <c r="D3" s="4" t="s">
        <v>155</v>
      </c>
      <c r="E3" s="4" t="s">
        <v>155</v>
      </c>
    </row>
    <row r="4" spans="1:5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</row>
    <row r="6" spans="1:5" s="3" customFormat="1" ht="26.25" x14ac:dyDescent="0.25">
      <c r="A6" s="5" t="s">
        <v>230</v>
      </c>
      <c r="C6" s="5" t="s">
        <v>157</v>
      </c>
      <c r="E6" s="5" t="s">
        <v>6</v>
      </c>
    </row>
    <row r="7" spans="1:5" s="3" customFormat="1" ht="26.25" x14ac:dyDescent="0.25">
      <c r="A7" s="5" t="s">
        <v>230</v>
      </c>
      <c r="C7" s="5" t="s">
        <v>129</v>
      </c>
      <c r="E7" s="5" t="s">
        <v>129</v>
      </c>
    </row>
    <row r="8" spans="1:5" s="3" customFormat="1" ht="21" x14ac:dyDescent="0.25">
      <c r="A8" s="2" t="s">
        <v>230</v>
      </c>
      <c r="C8" s="3">
        <v>0</v>
      </c>
      <c r="E8" s="3">
        <v>9351215</v>
      </c>
    </row>
    <row r="9" spans="1:5" s="3" customFormat="1" ht="21" x14ac:dyDescent="0.25">
      <c r="A9" s="2" t="s">
        <v>231</v>
      </c>
      <c r="C9" s="3">
        <v>0</v>
      </c>
      <c r="E9" s="3">
        <v>10736765873</v>
      </c>
    </row>
    <row r="10" spans="1:5" s="3" customFormat="1" ht="21" x14ac:dyDescent="0.25">
      <c r="A10" s="2" t="s">
        <v>288</v>
      </c>
      <c r="C10" s="3">
        <v>990585586788</v>
      </c>
      <c r="E10" s="3">
        <v>19317861532075</v>
      </c>
    </row>
    <row r="11" spans="1:5" s="3" customFormat="1" ht="21" x14ac:dyDescent="0.25">
      <c r="A11" s="2" t="s">
        <v>24</v>
      </c>
      <c r="C11" s="6">
        <f>SUM(C8:C10)</f>
        <v>990585586788</v>
      </c>
      <c r="D11" s="2"/>
      <c r="E11" s="6">
        <f>SUM(E8:E10)</f>
        <v>19328607649163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7"/>
  <sheetViews>
    <sheetView rightToLeft="1" workbookViewId="0">
      <selection activeCell="A43" sqref="A1:XFD1048576"/>
    </sheetView>
  </sheetViews>
  <sheetFormatPr defaultRowHeight="18.75" x14ac:dyDescent="0.25"/>
  <cols>
    <col min="1" max="1" width="33.71093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3" style="3" customWidth="1"/>
    <col min="16" max="16" width="1" style="3" customWidth="1"/>
    <col min="17" max="17" width="24" style="3" customWidth="1"/>
    <col min="18" max="18" width="1" style="3" customWidth="1"/>
    <col min="19" max="19" width="24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s="3" customFormat="1" ht="26.25" x14ac:dyDescent="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  <c r="R2" s="4" t="s">
        <v>0</v>
      </c>
      <c r="S2" s="4" t="s">
        <v>0</v>
      </c>
      <c r="T2" s="4" t="s">
        <v>0</v>
      </c>
      <c r="U2" s="4" t="s">
        <v>0</v>
      </c>
    </row>
    <row r="3" spans="1:21" s="3" customFormat="1" ht="26.25" x14ac:dyDescent="0.25">
      <c r="A3" s="4" t="s">
        <v>155</v>
      </c>
      <c r="B3" s="4" t="s">
        <v>155</v>
      </c>
      <c r="C3" s="4" t="s">
        <v>155</v>
      </c>
      <c r="D3" s="4" t="s">
        <v>155</v>
      </c>
      <c r="E3" s="4" t="s">
        <v>155</v>
      </c>
      <c r="F3" s="4" t="s">
        <v>155</v>
      </c>
      <c r="G3" s="4" t="s">
        <v>155</v>
      </c>
      <c r="H3" s="4" t="s">
        <v>155</v>
      </c>
      <c r="I3" s="4" t="s">
        <v>155</v>
      </c>
      <c r="J3" s="4" t="s">
        <v>155</v>
      </c>
      <c r="K3" s="4" t="s">
        <v>155</v>
      </c>
      <c r="L3" s="4" t="s">
        <v>155</v>
      </c>
      <c r="M3" s="4" t="s">
        <v>155</v>
      </c>
      <c r="N3" s="4" t="s">
        <v>155</v>
      </c>
      <c r="O3" s="4" t="s">
        <v>155</v>
      </c>
      <c r="P3" s="4" t="s">
        <v>155</v>
      </c>
      <c r="Q3" s="4" t="s">
        <v>155</v>
      </c>
      <c r="R3" s="4" t="s">
        <v>155</v>
      </c>
      <c r="S3" s="4" t="s">
        <v>155</v>
      </c>
      <c r="T3" s="4" t="s">
        <v>155</v>
      </c>
      <c r="U3" s="4" t="s">
        <v>155</v>
      </c>
    </row>
    <row r="4" spans="1:21" s="3" customFormat="1" ht="26.25" x14ac:dyDescent="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  <c r="R4" s="4" t="s">
        <v>2</v>
      </c>
      <c r="S4" s="4" t="s">
        <v>2</v>
      </c>
      <c r="T4" s="4" t="s">
        <v>2</v>
      </c>
      <c r="U4" s="4" t="s">
        <v>2</v>
      </c>
    </row>
    <row r="6" spans="1:21" s="3" customFormat="1" ht="26.25" x14ac:dyDescent="0.25">
      <c r="A6" s="5" t="s">
        <v>3</v>
      </c>
      <c r="C6" s="5" t="s">
        <v>157</v>
      </c>
      <c r="D6" s="5" t="s">
        <v>157</v>
      </c>
      <c r="E6" s="5" t="s">
        <v>157</v>
      </c>
      <c r="F6" s="5" t="s">
        <v>157</v>
      </c>
      <c r="G6" s="5" t="s">
        <v>157</v>
      </c>
      <c r="H6" s="5" t="s">
        <v>157</v>
      </c>
      <c r="I6" s="5" t="s">
        <v>157</v>
      </c>
      <c r="J6" s="5" t="s">
        <v>157</v>
      </c>
      <c r="K6" s="5" t="s">
        <v>157</v>
      </c>
      <c r="M6" s="5" t="s">
        <v>158</v>
      </c>
      <c r="N6" s="5" t="s">
        <v>158</v>
      </c>
      <c r="O6" s="5" t="s">
        <v>158</v>
      </c>
      <c r="P6" s="5" t="s">
        <v>158</v>
      </c>
      <c r="Q6" s="5" t="s">
        <v>158</v>
      </c>
      <c r="R6" s="5" t="s">
        <v>158</v>
      </c>
      <c r="S6" s="5" t="s">
        <v>158</v>
      </c>
      <c r="T6" s="5" t="s">
        <v>158</v>
      </c>
      <c r="U6" s="5" t="s">
        <v>158</v>
      </c>
    </row>
    <row r="7" spans="1:21" s="3" customFormat="1" ht="26.25" x14ac:dyDescent="0.25">
      <c r="A7" s="5" t="s">
        <v>3</v>
      </c>
      <c r="C7" s="5" t="s">
        <v>220</v>
      </c>
      <c r="E7" s="5" t="s">
        <v>221</v>
      </c>
      <c r="G7" s="5" t="s">
        <v>222</v>
      </c>
      <c r="I7" s="5" t="s">
        <v>129</v>
      </c>
      <c r="K7" s="5" t="s">
        <v>223</v>
      </c>
      <c r="M7" s="5" t="s">
        <v>220</v>
      </c>
      <c r="O7" s="5" t="s">
        <v>221</v>
      </c>
      <c r="Q7" s="5" t="s">
        <v>222</v>
      </c>
      <c r="S7" s="5" t="s">
        <v>129</v>
      </c>
      <c r="U7" s="5" t="s">
        <v>223</v>
      </c>
    </row>
    <row r="8" spans="1:21" s="3" customFormat="1" ht="21" x14ac:dyDescent="0.25">
      <c r="A8" s="2" t="s">
        <v>205</v>
      </c>
      <c r="C8" s="3">
        <v>0</v>
      </c>
      <c r="E8" s="3">
        <v>0</v>
      </c>
      <c r="G8" s="3">
        <v>0</v>
      </c>
      <c r="I8" s="3">
        <v>0</v>
      </c>
      <c r="K8" s="24">
        <f>+I8/$I$17</f>
        <v>0</v>
      </c>
      <c r="M8" s="3">
        <v>0</v>
      </c>
      <c r="O8" s="3">
        <v>0</v>
      </c>
      <c r="Q8" s="3">
        <f>VLOOKUP(A8,'درآمد ناشی از فروش'!A:Q,17,0)</f>
        <v>26593</v>
      </c>
      <c r="S8" s="3">
        <v>26593</v>
      </c>
      <c r="U8" s="24">
        <f>+S8/$S$17</f>
        <v>-6.4821297576730702E-9</v>
      </c>
    </row>
    <row r="9" spans="1:21" s="3" customFormat="1" ht="21" x14ac:dyDescent="0.25">
      <c r="A9" s="2" t="s">
        <v>15</v>
      </c>
      <c r="C9" s="3">
        <v>0</v>
      </c>
      <c r="E9" s="3">
        <v>1628946374</v>
      </c>
      <c r="G9" s="3">
        <v>0</v>
      </c>
      <c r="I9" s="3">
        <v>1628946374</v>
      </c>
      <c r="K9" s="24">
        <f t="shared" ref="K9:K16" si="0">+I9/$I$17</f>
        <v>4.8020610361593158E-3</v>
      </c>
      <c r="M9" s="3">
        <v>931034484</v>
      </c>
      <c r="O9" s="3">
        <v>13508792069</v>
      </c>
      <c r="Q9" s="3">
        <f>VLOOKUP(A9,'درآمد ناشی از فروش'!A:Q,17,0)</f>
        <v>18832195236</v>
      </c>
      <c r="S9" s="3">
        <v>33258987305</v>
      </c>
      <c r="U9" s="24">
        <f t="shared" ref="U9:U16" si="1">+S9/$S$17</f>
        <v>-8.1069857225514741E-3</v>
      </c>
    </row>
    <row r="10" spans="1:21" s="3" customFormat="1" ht="21" x14ac:dyDescent="0.25">
      <c r="A10" s="2" t="s">
        <v>200</v>
      </c>
      <c r="C10" s="3">
        <v>0</v>
      </c>
      <c r="E10" s="3">
        <v>0</v>
      </c>
      <c r="G10" s="3">
        <v>0</v>
      </c>
      <c r="I10" s="3">
        <v>0</v>
      </c>
      <c r="K10" s="24">
        <f t="shared" si="0"/>
        <v>0</v>
      </c>
      <c r="M10" s="3">
        <v>1336000000</v>
      </c>
      <c r="O10" s="3">
        <v>0</v>
      </c>
      <c r="Q10" s="3">
        <f>VLOOKUP(A10,'درآمد ناشی از فروش'!A:Q,17,0)</f>
        <v>-9223067115</v>
      </c>
      <c r="S10" s="3">
        <v>-7887067115</v>
      </c>
      <c r="U10" s="24">
        <f t="shared" si="1"/>
        <v>1.9224981178094307E-3</v>
      </c>
    </row>
    <row r="11" spans="1:21" s="3" customFormat="1" ht="21" x14ac:dyDescent="0.25">
      <c r="A11" s="2" t="s">
        <v>207</v>
      </c>
      <c r="C11" s="3">
        <v>0</v>
      </c>
      <c r="E11" s="3">
        <v>0</v>
      </c>
      <c r="G11" s="3">
        <v>0</v>
      </c>
      <c r="I11" s="3">
        <v>0</v>
      </c>
      <c r="K11" s="24">
        <f t="shared" si="0"/>
        <v>0</v>
      </c>
      <c r="M11" s="3">
        <v>0</v>
      </c>
      <c r="O11" s="3">
        <v>0</v>
      </c>
      <c r="Q11" s="3">
        <f>VLOOKUP(A11,'درآمد ناشی از فروش'!A:Q,17,0)</f>
        <v>-6662</v>
      </c>
      <c r="S11" s="3">
        <v>-7598795974419</v>
      </c>
      <c r="U11" s="24">
        <f t="shared" si="1"/>
        <v>1.8522310949598666</v>
      </c>
    </row>
    <row r="12" spans="1:21" s="3" customFormat="1" ht="21" x14ac:dyDescent="0.25">
      <c r="A12" s="2" t="s">
        <v>23</v>
      </c>
      <c r="C12" s="3">
        <v>0</v>
      </c>
      <c r="E12" s="3">
        <v>68370446135</v>
      </c>
      <c r="G12" s="3">
        <v>0</v>
      </c>
      <c r="I12" s="3">
        <v>68370446135</v>
      </c>
      <c r="K12" s="24">
        <f t="shared" si="0"/>
        <v>0.2015530165081498</v>
      </c>
      <c r="M12" s="3">
        <v>183116510560</v>
      </c>
      <c r="O12" s="3">
        <v>510500890832</v>
      </c>
      <c r="Q12" s="3">
        <v>0</v>
      </c>
      <c r="S12" s="3">
        <v>693617401392</v>
      </c>
      <c r="U12" s="24">
        <f t="shared" si="1"/>
        <v>-0.16907148490215282</v>
      </c>
    </row>
    <row r="13" spans="1:21" s="3" customFormat="1" ht="21" x14ac:dyDescent="0.25">
      <c r="A13" s="2" t="s">
        <v>197</v>
      </c>
      <c r="C13" s="3">
        <v>0</v>
      </c>
      <c r="E13" s="3">
        <v>0</v>
      </c>
      <c r="G13" s="3">
        <v>0</v>
      </c>
      <c r="I13" s="3">
        <v>0</v>
      </c>
      <c r="K13" s="24">
        <f t="shared" si="0"/>
        <v>0</v>
      </c>
      <c r="M13" s="3">
        <v>192824072364</v>
      </c>
      <c r="O13" s="3">
        <v>0</v>
      </c>
      <c r="Q13" s="3">
        <v>0</v>
      </c>
      <c r="S13" s="3">
        <v>192824072364</v>
      </c>
      <c r="U13" s="24">
        <f t="shared" si="1"/>
        <v>-4.70014912746358E-2</v>
      </c>
    </row>
    <row r="14" spans="1:21" s="3" customFormat="1" ht="21" x14ac:dyDescent="0.25">
      <c r="A14" s="2" t="s">
        <v>22</v>
      </c>
      <c r="C14" s="3">
        <v>0</v>
      </c>
      <c r="E14" s="3">
        <v>269218781049</v>
      </c>
      <c r="G14" s="3">
        <v>0</v>
      </c>
      <c r="I14" s="3">
        <v>269218781049</v>
      </c>
      <c r="K14" s="24">
        <f t="shared" si="0"/>
        <v>0.79364492245569085</v>
      </c>
      <c r="M14" s="3">
        <v>0</v>
      </c>
      <c r="O14" s="3">
        <v>1100704828406</v>
      </c>
      <c r="Q14" s="3">
        <v>0</v>
      </c>
      <c r="S14" s="3">
        <v>1100704828406</v>
      </c>
      <c r="U14" s="24">
        <f t="shared" si="1"/>
        <v>-0.26830036184804135</v>
      </c>
    </row>
    <row r="15" spans="1:21" s="3" customFormat="1" ht="21" x14ac:dyDescent="0.25">
      <c r="A15" s="2" t="s">
        <v>289</v>
      </c>
      <c r="C15" s="3">
        <v>0</v>
      </c>
      <c r="E15" s="3">
        <v>0</v>
      </c>
      <c r="G15" s="3">
        <v>0</v>
      </c>
      <c r="I15" s="3">
        <v>0</v>
      </c>
      <c r="K15" s="24">
        <f t="shared" si="0"/>
        <v>0</v>
      </c>
      <c r="M15" s="3">
        <v>0</v>
      </c>
      <c r="O15" s="3">
        <v>0</v>
      </c>
      <c r="Q15" s="3">
        <v>41704147007</v>
      </c>
      <c r="S15" s="3">
        <v>41704147007</v>
      </c>
      <c r="U15" s="24">
        <f t="shared" si="1"/>
        <v>-1.0165520713437634E-2</v>
      </c>
    </row>
    <row r="16" spans="1:21" s="3" customFormat="1" ht="21.75" thickBot="1" x14ac:dyDescent="0.3">
      <c r="A16" s="2" t="s">
        <v>290</v>
      </c>
      <c r="C16" s="3">
        <v>0</v>
      </c>
      <c r="E16" s="3">
        <v>0</v>
      </c>
      <c r="G16" s="3">
        <v>0</v>
      </c>
      <c r="I16" s="3">
        <v>0</v>
      </c>
      <c r="K16" s="24">
        <f t="shared" si="0"/>
        <v>0</v>
      </c>
      <c r="M16" s="3">
        <v>0</v>
      </c>
      <c r="O16" s="3">
        <v>0</v>
      </c>
      <c r="Q16" s="3">
        <v>1442063910480</v>
      </c>
      <c r="S16" s="3">
        <v>1442063910480</v>
      </c>
      <c r="U16" s="24">
        <f t="shared" si="1"/>
        <v>-0.3515077421347273</v>
      </c>
    </row>
    <row r="17" spans="1:21" s="3" customFormat="1" ht="21.75" thickBot="1" x14ac:dyDescent="0.3">
      <c r="A17" s="2" t="s">
        <v>24</v>
      </c>
      <c r="C17" s="6">
        <f t="shared" ref="C17:H17" si="2">SUM(C8:C16)</f>
        <v>0</v>
      </c>
      <c r="D17" s="2">
        <f t="shared" si="2"/>
        <v>0</v>
      </c>
      <c r="E17" s="6">
        <f t="shared" si="2"/>
        <v>339218173558</v>
      </c>
      <c r="F17" s="2">
        <f t="shared" si="2"/>
        <v>0</v>
      </c>
      <c r="G17" s="6">
        <f t="shared" si="2"/>
        <v>0</v>
      </c>
      <c r="H17" s="3">
        <f t="shared" si="2"/>
        <v>0</v>
      </c>
      <c r="I17" s="6">
        <f>SUM(I8:I16)</f>
        <v>339218173558</v>
      </c>
      <c r="J17" s="3">
        <f t="shared" ref="J17:U17" si="3">SUM(J8:J16)</f>
        <v>0</v>
      </c>
      <c r="K17" s="25">
        <f t="shared" si="3"/>
        <v>1</v>
      </c>
      <c r="L17" s="3">
        <f t="shared" si="3"/>
        <v>0</v>
      </c>
      <c r="M17" s="6">
        <f t="shared" si="3"/>
        <v>378207617408</v>
      </c>
      <c r="N17" s="2">
        <f t="shared" si="3"/>
        <v>0</v>
      </c>
      <c r="O17" s="6">
        <f t="shared" si="3"/>
        <v>1624714511307</v>
      </c>
      <c r="P17" s="3">
        <f t="shared" si="3"/>
        <v>0</v>
      </c>
      <c r="Q17" s="6">
        <f t="shared" si="3"/>
        <v>1493377205539</v>
      </c>
      <c r="R17" s="2">
        <f t="shared" si="3"/>
        <v>0</v>
      </c>
      <c r="S17" s="6">
        <f t="shared" si="3"/>
        <v>-4102509667987</v>
      </c>
      <c r="T17" s="3">
        <f t="shared" si="3"/>
        <v>0</v>
      </c>
      <c r="U17" s="25">
        <f t="shared" si="3"/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 های صندوق</vt:lpstr>
      <vt:lpstr>تبعی</vt:lpstr>
      <vt:lpstr>اوراق مشارکت</vt:lpstr>
      <vt:lpstr>تعدیل قیمت</vt:lpstr>
      <vt:lpstr>سپرده</vt:lpstr>
      <vt:lpstr>جمع درآمدها</vt:lpstr>
      <vt:lpstr>سایر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سود سهام</vt:lpstr>
      <vt:lpstr>سود اوراق مشارکت</vt:lpstr>
      <vt:lpstr>سود سپرده بانکی</vt:lpstr>
      <vt:lpstr>درآمد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2026-03-28T07:20:22Z</dcterms:modified>
</cp:coreProperties>
</file>