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2\"/>
    </mc:Choice>
  </mc:AlternateContent>
  <xr:revisionPtr revIDLastSave="0" documentId="13_ncr:1_{245BEC34-377B-4D7F-9C7A-3FE3C874BB55}" xr6:coauthVersionLast="47" xr6:coauthVersionMax="47" xr10:uidLastSave="{00000000-0000-0000-0000-000000000000}"/>
  <bookViews>
    <workbookView xWindow="-120" yWindow="-120" windowWidth="29040" windowHeight="15720" tabRatio="899" xr2:uid="{00000000-000D-0000-FFFF-FFFF00000000}"/>
  </bookViews>
  <sheets>
    <sheet name="سهام" sheetId="1" r:id="rId1"/>
    <sheet name="واحد های صندوق" sheetId="18" r:id="rId2"/>
    <sheet name="تبعی" sheetId="2" r:id="rId3"/>
    <sheet name="اوراق مشارکت" sheetId="3" r:id="rId4"/>
    <sheet name="تعدیل قیمت" sheetId="4" r:id="rId5"/>
    <sheet name="سپرده" sheetId="6" r:id="rId6"/>
    <sheet name="جمع درآمدها" sheetId="15" r:id="rId7"/>
    <sheet name="سایر درآمدها" sheetId="14" r:id="rId8"/>
    <sheet name="سرمایه‌گذاری در سهام" sheetId="11" r:id="rId9"/>
    <sheet name="سرمایه‌گذاری در صندوق" sheetId="20" r:id="rId10"/>
    <sheet name="سرمایه‌گذاری در اوراق بهادار" sheetId="12" r:id="rId11"/>
    <sheet name="مبالغ تخصیصی اوراق آوند" sheetId="21" r:id="rId12"/>
    <sheet name="درآمد سود سهام" sheetId="8" r:id="rId13"/>
    <sheet name="سود اوراق بهادار" sheetId="7" r:id="rId14"/>
    <sheet name="سود سپرده بانکی" sheetId="19" r:id="rId15"/>
    <sheet name="درآمد سپرده بانکی" sheetId="13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1">'مبالغ تخصیصی اوراق آوند'!$A$1:$H$26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" l="1"/>
  <c r="Y15" i="18"/>
  <c r="AI62" i="3"/>
  <c r="AK62" i="3"/>
  <c r="K104" i="6"/>
  <c r="G12" i="15"/>
  <c r="E12" i="15"/>
  <c r="U9" i="20"/>
  <c r="U10" i="20"/>
  <c r="U11" i="20"/>
  <c r="U12" i="20"/>
  <c r="U13" i="20"/>
  <c r="U14" i="20"/>
  <c r="U8" i="20"/>
  <c r="K15" i="20"/>
  <c r="K9" i="20"/>
  <c r="K10" i="20"/>
  <c r="K11" i="20"/>
  <c r="K12" i="20"/>
  <c r="K13" i="20"/>
  <c r="K14" i="20"/>
  <c r="K8" i="20"/>
  <c r="U9" i="11"/>
  <c r="U10" i="11"/>
  <c r="U11" i="11"/>
  <c r="U12" i="11"/>
  <c r="U13" i="11"/>
  <c r="U14" i="11"/>
  <c r="U15" i="11"/>
  <c r="U16" i="11"/>
  <c r="U17" i="11" s="1"/>
  <c r="U8" i="11"/>
  <c r="K9" i="11"/>
  <c r="K10" i="11"/>
  <c r="K11" i="11"/>
  <c r="K12" i="11"/>
  <c r="K13" i="11"/>
  <c r="K14" i="11"/>
  <c r="K15" i="11"/>
  <c r="K16" i="11"/>
  <c r="K17" i="11" s="1"/>
  <c r="K8" i="11"/>
  <c r="I9" i="20"/>
  <c r="I10" i="20"/>
  <c r="I11" i="20"/>
  <c r="I12" i="20"/>
  <c r="I13" i="20"/>
  <c r="I14" i="20"/>
  <c r="I8" i="20"/>
  <c r="C11" i="15"/>
  <c r="C10" i="15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8" i="12"/>
  <c r="C7" i="15"/>
  <c r="M17" i="11"/>
  <c r="O17" i="11"/>
  <c r="Q17" i="11"/>
  <c r="S17" i="11"/>
  <c r="S9" i="11"/>
  <c r="S10" i="11"/>
  <c r="S11" i="11"/>
  <c r="S12" i="11"/>
  <c r="S13" i="11"/>
  <c r="S14" i="11"/>
  <c r="S15" i="11"/>
  <c r="S16" i="11"/>
  <c r="S8" i="11"/>
  <c r="I9" i="11"/>
  <c r="I10" i="11"/>
  <c r="I17" i="11" s="1"/>
  <c r="I11" i="11"/>
  <c r="I12" i="11"/>
  <c r="I13" i="11"/>
  <c r="I14" i="11"/>
  <c r="I15" i="11"/>
  <c r="I16" i="11"/>
  <c r="I8" i="11"/>
  <c r="O40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8" i="12"/>
  <c r="Q9" i="20"/>
  <c r="Q10" i="20"/>
  <c r="Q8" i="20"/>
  <c r="Q10" i="11"/>
  <c r="Q11" i="11"/>
  <c r="Q12" i="11"/>
  <c r="Q15" i="11"/>
  <c r="Q16" i="11"/>
  <c r="Q9" i="11"/>
  <c r="C17" i="11"/>
  <c r="E17" i="11"/>
  <c r="G17" i="11"/>
  <c r="S9" i="8"/>
  <c r="S10" i="8"/>
  <c r="S11" i="8"/>
  <c r="S8" i="8"/>
  <c r="E51" i="10"/>
  <c r="G51" i="10"/>
  <c r="I51" i="10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Q67" i="9"/>
  <c r="Q66" i="9"/>
  <c r="Q65" i="9"/>
  <c r="Q64" i="9"/>
  <c r="Q63" i="9"/>
  <c r="Q62" i="9"/>
  <c r="Q61" i="9"/>
  <c r="Q60" i="9"/>
  <c r="Q59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M51" i="10"/>
  <c r="O51" i="10"/>
  <c r="Q51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8" i="10"/>
  <c r="U15" i="20" l="1"/>
  <c r="E13" i="21" l="1"/>
  <c r="S15" i="20" l="1"/>
  <c r="Q15" i="20"/>
  <c r="O15" i="20"/>
  <c r="M15" i="20"/>
  <c r="I15" i="20"/>
  <c r="C8" i="15" s="1"/>
  <c r="G15" i="20"/>
  <c r="E15" i="20"/>
  <c r="C15" i="20"/>
  <c r="C12" i="15" l="1"/>
  <c r="E8" i="15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8" i="13"/>
  <c r="I274" i="13" s="1"/>
  <c r="G274" i="13"/>
  <c r="E274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8" i="13"/>
  <c r="C274" i="13"/>
  <c r="C274" i="19"/>
  <c r="E274" i="19"/>
  <c r="G274" i="19"/>
  <c r="M54" i="7"/>
  <c r="K274" i="19"/>
  <c r="I274" i="19"/>
  <c r="K39" i="4"/>
  <c r="E12" i="1"/>
  <c r="G12" i="1"/>
  <c r="K12" i="1"/>
  <c r="O12" i="1"/>
  <c r="U12" i="1"/>
  <c r="W12" i="1"/>
  <c r="W15" i="18"/>
  <c r="U15" i="18"/>
  <c r="O15" i="18"/>
  <c r="K15" i="18"/>
  <c r="G15" i="18"/>
  <c r="E15" i="18"/>
  <c r="E12" i="14"/>
  <c r="C12" i="14"/>
  <c r="Q90" i="12"/>
  <c r="O90" i="12"/>
  <c r="M90" i="12"/>
  <c r="K90" i="12"/>
  <c r="I90" i="12"/>
  <c r="C9" i="15" s="1"/>
  <c r="G90" i="12"/>
  <c r="E90" i="12"/>
  <c r="C90" i="12"/>
  <c r="Q68" i="9"/>
  <c r="O68" i="9"/>
  <c r="M68" i="9"/>
  <c r="I68" i="9"/>
  <c r="G68" i="9"/>
  <c r="E68" i="9"/>
  <c r="S12" i="8"/>
  <c r="Q12" i="8"/>
  <c r="O12" i="8"/>
  <c r="M12" i="8"/>
  <c r="K12" i="8"/>
  <c r="I12" i="8"/>
  <c r="K54" i="7"/>
  <c r="I54" i="7"/>
  <c r="G54" i="7"/>
  <c r="E54" i="7"/>
  <c r="C54" i="7"/>
  <c r="I104" i="6"/>
  <c r="G104" i="6"/>
  <c r="E104" i="6"/>
  <c r="C104" i="6"/>
  <c r="AG62" i="3"/>
  <c r="AA62" i="3"/>
  <c r="W62" i="3"/>
  <c r="S62" i="3"/>
  <c r="Q62" i="3"/>
  <c r="E7" i="15" l="1"/>
  <c r="E9" i="15"/>
  <c r="E10" i="15"/>
  <c r="E11" i="15"/>
  <c r="M274" i="19"/>
</calcChain>
</file>

<file path=xl/sharedStrings.xml><?xml version="1.0" encoding="utf-8"?>
<sst xmlns="http://schemas.openxmlformats.org/spreadsheetml/2006/main" count="2690" uniqueCount="398">
  <si>
    <t>صندوق سرمایه‌گذاری ثابت آوند مفید</t>
  </si>
  <si>
    <t>صورت وضعیت پورتفوی</t>
  </si>
  <si>
    <t>برای ماه منتهی به 1405/02/31</t>
  </si>
  <si>
    <t>نام شرکت</t>
  </si>
  <si>
    <t>1405/01/31</t>
  </si>
  <si>
    <t>تغییرات طی دوره</t>
  </si>
  <si>
    <t>1405/02/31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</si>
  <si>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</si>
  <si>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</si>
  <si>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</si>
  <si>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</si>
  <si>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</si>
  <si>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</si>
  <si>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</si>
  <si>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</si>
  <si>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معادن وص.معدنی خاورمیانه</t>
  </si>
  <si>
    <t>0.02%</t>
  </si>
  <si>
    <t>صندوق س سهامی بیدار-اهرمی - واحد عادی</t>
  </si>
  <si>
    <t>صندوق س صنایع مفید1- بخشی</t>
  </si>
  <si>
    <t>صندوق س صنایع مفید4-بخشی</t>
  </si>
  <si>
    <t>صندوق س.توسعه اندوخته آینده-س</t>
  </si>
  <si>
    <t>صندوق سرمایه گذاری سهامی اهرمی موج فیروزه</t>
  </si>
  <si>
    <t>صندوق طلای عیار مفید</t>
  </si>
  <si>
    <t>فولاد هرمزگان جنوب</t>
  </si>
  <si>
    <t>ملی  صنایع  مس  ایران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</si>
  <si>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</si>
  <si>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</si>
  <si>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</si>
  <si>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</si>
  <si>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</si>
  <si>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</si>
  <si>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</si>
  <si>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اختیارف ت فملی-7485-05/03/06</t>
  </si>
  <si>
    <t>1405/03/06</t>
  </si>
  <si>
    <t>اختیارف.ت.هرمز-2193-050818</t>
  </si>
  <si>
    <t>1405/08/18</t>
  </si>
  <si>
    <t>اختیارف ت میدکو-7290-05/08/16</t>
  </si>
  <si>
    <t>1405/08/16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</si>
  <si>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</si>
  <si>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</si>
  <si>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</si>
  <si>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</si>
  <si>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</si>
  <si>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</si>
  <si>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</si>
  <si>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</si>
  <si>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استاندارد خودروی کرمان</t>
  </si>
  <si>
    <t>بله</t>
  </si>
  <si>
    <t>1403/11/23</t>
  </si>
  <si>
    <t>1405/11/23</t>
  </si>
  <si>
    <t>سلف شیرفرادما سولیکو</t>
  </si>
  <si>
    <t>1403/12/14</t>
  </si>
  <si>
    <t>1405/06/14</t>
  </si>
  <si>
    <t>سلف موازی میلگرد تبریز</t>
  </si>
  <si>
    <t>1403/11/14</t>
  </si>
  <si>
    <t>1405/11/14</t>
  </si>
  <si>
    <t>سلف موازی هیدروکربن آفتاب053</t>
  </si>
  <si>
    <t>1403/12/21</t>
  </si>
  <si>
    <t>1405/12/20</t>
  </si>
  <si>
    <t>اجاره اهداف مفید 14070531</t>
  </si>
  <si>
    <t>1403/05/31</t>
  </si>
  <si>
    <t>1407/05/31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</si>
  <si>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</si>
  <si>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</si>
  <si>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</si>
  <si>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</si>
  <si>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</si>
  <si>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</si>
  <si>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</si>
  <si>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</si>
  <si>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</si>
  <si>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</si>
  <si>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</si>
  <si>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</si>
  <si>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</si>
  <si>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</si>
  <si>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</si>
  <si>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صکوک اجاره گل گهر504-3ماهه23%</t>
  </si>
  <si>
    <t>1403/04/18</t>
  </si>
  <si>
    <t>1405/04/18</t>
  </si>
  <si>
    <t>صکوک اجاره وکغدیر707-بدون ضامن</t>
  </si>
  <si>
    <t>1403/07/14</t>
  </si>
  <si>
    <t>1407/07/14</t>
  </si>
  <si>
    <t>صکوک مرابحه پاکشو603-3ماهه23%</t>
  </si>
  <si>
    <t>1404/03/07</t>
  </si>
  <si>
    <t>1406/03/07</t>
  </si>
  <si>
    <t>0.56%</t>
  </si>
  <si>
    <t>صکوک مرابحه دعبید69-3ماهه23%</t>
  </si>
  <si>
    <t>1402/09/07</t>
  </si>
  <si>
    <t>1406/09/07</t>
  </si>
  <si>
    <t>صکوک مرابحه غکورش505-بدون ضامن</t>
  </si>
  <si>
    <t>1403/05/28</t>
  </si>
  <si>
    <t>1405/05/28</t>
  </si>
  <si>
    <t>گام بانک پارسیان0508</t>
  </si>
  <si>
    <t>1404/09/30</t>
  </si>
  <si>
    <t>1405/08/30</t>
  </si>
  <si>
    <t>گام بانک تجارت0506</t>
  </si>
  <si>
    <t>1404/06/29</t>
  </si>
  <si>
    <t>1405/06/31</t>
  </si>
  <si>
    <t>گواهی اعتبارمولد شهر14050431</t>
  </si>
  <si>
    <t>1404/07/01</t>
  </si>
  <si>
    <t>1405/04/31</t>
  </si>
  <si>
    <t>گواهی اعتبارمولد شهر14050631</t>
  </si>
  <si>
    <t>1404/07/27</t>
  </si>
  <si>
    <t>گواهی اعتبارمولد شهر14050830</t>
  </si>
  <si>
    <t>1404/09/15</t>
  </si>
  <si>
    <t>گواهی اعتبارمولد شهر14050930</t>
  </si>
  <si>
    <t>1404/10/03</t>
  </si>
  <si>
    <t>1405/09/30</t>
  </si>
  <si>
    <t>گواهی اعتبارمولد ملی14050631</t>
  </si>
  <si>
    <t>گواهی اعتبارمولد کشاورزی050631</t>
  </si>
  <si>
    <t>0.00%</t>
  </si>
  <si>
    <t>گواهی اعتبارمولد کشاورزی050930</t>
  </si>
  <si>
    <t>1404/10/01</t>
  </si>
  <si>
    <t>مرابحه اورند پیشرو-مفید051118</t>
  </si>
  <si>
    <t>1402/11/18</t>
  </si>
  <si>
    <t>1405/11/18</t>
  </si>
  <si>
    <t>مرابحه داروسازی کوثر14060422</t>
  </si>
  <si>
    <t>1404/10/22</t>
  </si>
  <si>
    <t>1406/04/22</t>
  </si>
  <si>
    <t>مرابحه طبیعت سبز-مفید060920</t>
  </si>
  <si>
    <t>1403/09/20</t>
  </si>
  <si>
    <t>1406/09/20</t>
  </si>
  <si>
    <t>مرابحه طبیعت سبز-مفید070311</t>
  </si>
  <si>
    <t>1404/03/11</t>
  </si>
  <si>
    <t>1407/03/11</t>
  </si>
  <si>
    <t>مرابحه عام دولت 165-ش.خ051212</t>
  </si>
  <si>
    <t>1403/04/12</t>
  </si>
  <si>
    <t>1405/12/12</t>
  </si>
  <si>
    <t>مرابحه عام دولت133-ش.خ050410</t>
  </si>
  <si>
    <t>1402/05/10</t>
  </si>
  <si>
    <t>1405/04/10</t>
  </si>
  <si>
    <t>مرابحه عام دولت162-ش.خ050329</t>
  </si>
  <si>
    <t>1403/03/29</t>
  </si>
  <si>
    <t>1405/03/29</t>
  </si>
  <si>
    <t>مرابحه عام دولت172-ش.خ050623</t>
  </si>
  <si>
    <t>1403/05/23</t>
  </si>
  <si>
    <t>1405/06/23</t>
  </si>
  <si>
    <t>مرابحه عام دولت175-ش.خ060327</t>
  </si>
  <si>
    <t>1403/06/27</t>
  </si>
  <si>
    <t>1406/03/27</t>
  </si>
  <si>
    <t>مرابحه عام دولت194-ش.خ060504</t>
  </si>
  <si>
    <t>1403/10/04</t>
  </si>
  <si>
    <t>1406/05/04</t>
  </si>
  <si>
    <t>مرابحه عام دولت201-ش.خ060430</t>
  </si>
  <si>
    <t>1403/11/30</t>
  </si>
  <si>
    <t>1406/04/30</t>
  </si>
  <si>
    <t>مرابحه عام دولت206-ش.خ051114</t>
  </si>
  <si>
    <t>مرابحه عام دولت210-ش.خ051121</t>
  </si>
  <si>
    <t>1405/11/21</t>
  </si>
  <si>
    <t>مرابحه عام دولت230-ش.خ070628</t>
  </si>
  <si>
    <t>1404/05/28</t>
  </si>
  <si>
    <t>1407/06/28</t>
  </si>
  <si>
    <t>مرابحه عام دولت231-ش.خ060825</t>
  </si>
  <si>
    <t>1404/06/25</t>
  </si>
  <si>
    <t>1406/08/25</t>
  </si>
  <si>
    <t>مرابحه عام دولت249-ش.خ060827</t>
  </si>
  <si>
    <t>1404/08/27</t>
  </si>
  <si>
    <t>1406/08/27</t>
  </si>
  <si>
    <t>مرابحه عام دولت256-ش.خ070318</t>
  </si>
  <si>
    <t>1404/09/18</t>
  </si>
  <si>
    <t>1407/03/18</t>
  </si>
  <si>
    <t>مرابحه عام دولت257-ش.خ060825</t>
  </si>
  <si>
    <t>1404/09/25</t>
  </si>
  <si>
    <t>مرابحه عام دولت269-ش.خ071021</t>
  </si>
  <si>
    <t>1404/11/21</t>
  </si>
  <si>
    <t>1407/10/21</t>
  </si>
  <si>
    <t>مرابحه عام دولت270-ش.خ071121</t>
  </si>
  <si>
    <t>1407/11/21</t>
  </si>
  <si>
    <t>مرابحه نفت و گاز سرو071226</t>
  </si>
  <si>
    <t>1403/12/26</t>
  </si>
  <si>
    <t>1407/12/26</t>
  </si>
  <si>
    <t>مرابحه کاسپین تامین 070625</t>
  </si>
  <si>
    <t>1403/06/25</t>
  </si>
  <si>
    <t>1407/06/25</t>
  </si>
  <si>
    <t>مشارکت ش قم0612-3 ماهه 20.5%</t>
  </si>
  <si>
    <t>1402/12/28</t>
  </si>
  <si>
    <t>1406/12/28</t>
  </si>
  <si>
    <t>گواهی اعتبارمولد شهر14051030</t>
  </si>
  <si>
    <t>1404/12/07</t>
  </si>
  <si>
    <t>1405/10/30</t>
  </si>
  <si>
    <t>گواهی اعتبارمولد ملی14050830</t>
  </si>
  <si>
    <t>1404/11/01</t>
  </si>
  <si>
    <t>مرابحه طب پلاستیک نوین14060821</t>
  </si>
  <si>
    <t>1405/02/21</t>
  </si>
  <si>
    <t>1406/08/21</t>
  </si>
  <si>
    <t>شهرداری قم</t>
  </si>
  <si>
    <t>خیر</t>
  </si>
  <si>
    <t>1403/12/28</t>
  </si>
  <si>
    <t>1407/12/28</t>
  </si>
  <si>
    <t>شهرداری تهران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</si>
  <si>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</si>
  <si>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</si>
  <si>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</si>
  <si>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</si>
  <si>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</si>
  <si>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-0.29%</t>
  </si>
  <si>
    <t>-2.31%</t>
  </si>
  <si>
    <t>-1.51%</t>
  </si>
  <si>
    <t>-2.63%</t>
  </si>
  <si>
    <t>1.41%</t>
  </si>
  <si>
    <t>-1.90%</t>
  </si>
  <si>
    <t>-1.13%</t>
  </si>
  <si>
    <t>-0.99%</t>
  </si>
  <si>
    <t>-1.43%</t>
  </si>
  <si>
    <t>-4.88%</t>
  </si>
  <si>
    <t>1.69%</t>
  </si>
  <si>
    <t>-2.64%</t>
  </si>
  <si>
    <t>1.00%</t>
  </si>
  <si>
    <t>1.05%</t>
  </si>
  <si>
    <t>-1.87%</t>
  </si>
  <si>
    <t>-5.64%</t>
  </si>
  <si>
    <t>-0.98%</t>
  </si>
  <si>
    <t>-10.00%</t>
  </si>
  <si>
    <t>-6.10%</t>
  </si>
  <si>
    <t>-1.47%</t>
  </si>
  <si>
    <t>-8.41%</t>
  </si>
  <si>
    <t>-2.03%</t>
  </si>
  <si>
    <t>-0.48%</t>
  </si>
  <si>
    <t>-5.67%</t>
  </si>
  <si>
    <t>3.79%</t>
  </si>
  <si>
    <t>-5.36%</t>
  </si>
  <si>
    <t>-2.92%</t>
  </si>
  <si>
    <t>0.97%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</si>
  <si>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</si>
  <si>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</si>
  <si>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</si>
  <si>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</si>
  <si>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</si>
  <si>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</si>
  <si>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</si>
  <si>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</si>
  <si>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</si>
  <si>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حافظ جنوبی</t>
  </si>
  <si>
    <t>بانک ملت چهار راه جهان کودک</t>
  </si>
  <si>
    <t>بانک صادرات بورس کالا</t>
  </si>
  <si>
    <t>بانک شهر کامرانیه</t>
  </si>
  <si>
    <t>بانک رفاه دادمان</t>
  </si>
  <si>
    <t>بانک ملت مستقل مرکزی</t>
  </si>
  <si>
    <t>بانک تجارت فاطمی</t>
  </si>
  <si>
    <t>بانک شهر مرکزی قم</t>
  </si>
  <si>
    <t xml:space="preserve">بانک ملت مستقل مرکزی	</t>
  </si>
  <si>
    <t>بانک ملت  مستقل مرکزی</t>
  </si>
  <si>
    <t>بانک صادرات طالقانی</t>
  </si>
  <si>
    <t>بانک صادرات سپهبد قرنی</t>
  </si>
  <si>
    <t>بانک صادرات شریعتی</t>
  </si>
  <si>
    <t>بانک ملی بورس اوراق بهادار</t>
  </si>
  <si>
    <t xml:space="preserve">بانک صادرات سپهبد قرنی </t>
  </si>
  <si>
    <t xml:space="preserve">بانک ملت جهان کودک </t>
  </si>
  <si>
    <t>بانک ملت گلستان پاسداران</t>
  </si>
  <si>
    <t xml:space="preserve">بانک پاسارگاد هفت تیر </t>
  </si>
  <si>
    <t>بانک مسکن سعادت آباد</t>
  </si>
  <si>
    <t>بانک مسکن نیاوران</t>
  </si>
  <si>
    <t>بانک صادرات  بورس کالا</t>
  </si>
  <si>
    <t>بانک ملت ملت مستقل</t>
  </si>
  <si>
    <t>بانک ملت جهان کودک</t>
  </si>
  <si>
    <t xml:space="preserve">بانک صادرات طالقانی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</si>
  <si>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</si>
  <si>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</si>
  <si>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</si>
  <si>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</si>
  <si>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</si>
  <si>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</si>
  <si>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</si>
  <si>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</si>
  <si>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اجاره تابان نوین14041015</t>
  </si>
  <si>
    <t>صکوک اجاره صملی404-6ماهه18%</t>
  </si>
  <si>
    <t>مرابحه عام دولت246-ش.خ070820</t>
  </si>
  <si>
    <t>مرابحه عام دولت245-ش.خ070813</t>
  </si>
  <si>
    <t>مرابحه عام دولت208-ش.خ060714</t>
  </si>
  <si>
    <t>مرابحه عام دولت174-ش.خ041027</t>
  </si>
  <si>
    <t>مرابحه عام دولت145-ش.خ050707</t>
  </si>
  <si>
    <t>مرابحه عام دولت143-ش.خ041009</t>
  </si>
  <si>
    <t>مرابحه عام دولت132-ش.خ041110</t>
  </si>
  <si>
    <t>مرابحه عام دولت127-ش.خ040623</t>
  </si>
  <si>
    <t>صکوک مرابحه فخوز412-بدون ضامن</t>
  </si>
  <si>
    <t>مرابحه عام دولت112-ش.خ 040408</t>
  </si>
  <si>
    <t>صکوک مرابحه دعبید12-3ماهه18%</t>
  </si>
  <si>
    <t>صکوک اجاره صند412-بدون ضامن</t>
  </si>
  <si>
    <t>بانک خاورمیانه آفریقا</t>
  </si>
  <si>
    <t>بانک اقتصاد نوین اقدسیه</t>
  </si>
  <si>
    <t>بانک مسکن پیامبر</t>
  </si>
  <si>
    <t>بانک مسکن امیرکبیر</t>
  </si>
  <si>
    <t xml:space="preserve">بانک صادرات سپهبد قرنی	</t>
  </si>
  <si>
    <t>بانک تجارت کار</t>
  </si>
  <si>
    <t xml:space="preserve">بانک تجارت دیجیتال </t>
  </si>
  <si>
    <t>بانک صادرات دکتر شریعتی</t>
  </si>
  <si>
    <t xml:space="preserve">بانک ملت شعبه مستقل مرکزی	</t>
  </si>
  <si>
    <t>بانک مسکن خدامی</t>
  </si>
  <si>
    <t>بانک صادرات سپهبدقرنی</t>
  </si>
  <si>
    <t>بانک رفاه مستقل مرکزی</t>
  </si>
  <si>
    <t>بانک پاسارگاد  هفت تیر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</si>
  <si>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</si>
  <si>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</si>
  <si>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</si>
  <si>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</si>
  <si>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</si>
  <si>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</si>
  <si>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1404/05/01</t>
  </si>
  <si>
    <t>گروه صنعتی پاکشو</t>
  </si>
  <si>
    <t>1404/04/30</t>
  </si>
  <si>
    <t>1404/04/31</t>
  </si>
  <si>
    <t>گسترش سوخت سبززاگرس(سهامی عام)</t>
  </si>
  <si>
    <t>بهای فروش</t>
  </si>
  <si>
    <t>ارزش دفتری</t>
  </si>
  <si>
    <t>سود و زیان ناشی از تغییر قیمت</t>
  </si>
  <si>
    <t>سود و زیان ناشی از فروش</t>
  </si>
  <si>
    <t>امتیاز تسهیلات مسکن سال1404</t>
  </si>
  <si>
    <t>صندوق س.پشتوانه طلا زرگرکارآمد</t>
  </si>
  <si>
    <t>سایپا</t>
  </si>
  <si>
    <t>اسناد خزانه-م3بودجه01-040520</t>
  </si>
  <si>
    <t>اسناد خزانه-م1بودجه01-040326</t>
  </si>
  <si>
    <t>اسنادخزانه-م5بودجه01-041015</t>
  </si>
  <si>
    <t>اسنادخزانه-م4بودجه01-040917</t>
  </si>
  <si>
    <t>اسنادخزانه-م7بودجه01-040714</t>
  </si>
  <si>
    <t>اسنادخزانه-م9بودجه01-040826</t>
  </si>
  <si>
    <t>اسنادخزانه-م8بودجه01-040728</t>
  </si>
  <si>
    <t>سلف شیر سولیکو کاله</t>
  </si>
  <si>
    <t>سلف موازی پلی اتیلن سبک فیلم</t>
  </si>
  <si>
    <t>اسناد خزانه-م7بودجه02-040910</t>
  </si>
  <si>
    <t>اسناد خزانه-م8بودجه02-041211</t>
  </si>
  <si>
    <t>سلف میلگرد درپاد تبریز</t>
  </si>
  <si>
    <t>گام بانک تجارت0409</t>
  </si>
  <si>
    <t>سلف استاندارد غدیر ایرانیان</t>
  </si>
  <si>
    <t>گواهی اعتبار مولد شهر14040730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</si>
  <si>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</si>
  <si>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</si>
  <si>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</si>
  <si>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</si>
  <si>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</si>
  <si>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</si>
  <si>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</si>
  <si>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</si>
  <si>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</si>
  <si>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</si>
  <si>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</si>
  <si>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</si>
  <si>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</si>
  <si>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</si>
  <si>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</si>
  <si>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</si>
  <si>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 </t>
  </si>
  <si>
    <t>جلوگیری از نوسانات بازار</t>
  </si>
  <si>
    <t>کارمزد تعهد پذیره نویسی</t>
  </si>
  <si>
    <t>از ابتدای سال مالی</t>
  </si>
  <si>
    <t>تا پایان ماه</t>
  </si>
  <si>
    <t>صندوق سرمایه گذاری ثابت آوند مفید</t>
  </si>
  <si>
    <t xml:space="preserve">صورت وضعیت درآمدها 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</si>
  <si>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</si>
  <si>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</si>
  <si>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</si>
  <si>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</si>
  <si>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</si>
  <si>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</si>
  <si>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</si>
  <si>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</si>
  <si>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</si>
  <si>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صعبید 69</t>
  </si>
  <si>
    <t>اهداف073</t>
  </si>
  <si>
    <t>صکورش505</t>
  </si>
  <si>
    <t>-</t>
  </si>
  <si>
    <t>اورند پیشرو052</t>
  </si>
  <si>
    <t>34/5</t>
  </si>
  <si>
    <t>طبیعت066</t>
  </si>
  <si>
    <t>طبیعت072</t>
  </si>
  <si>
    <t>صکشو 6031</t>
  </si>
  <si>
    <t>37/5</t>
  </si>
  <si>
    <t>عکرمان 4</t>
  </si>
  <si>
    <t>شرکت افق توسعه معادن خاورمیانه</t>
  </si>
  <si>
    <t>فروشنده</t>
  </si>
  <si>
    <t>هکشو 407</t>
  </si>
  <si>
    <t>شرکت سولیکو کاله</t>
  </si>
  <si>
    <t>عکاله51</t>
  </si>
  <si>
    <t>شرکت سرمایه گذاری صدر تامین</t>
  </si>
  <si>
    <t>هفملی 503</t>
  </si>
  <si>
    <t>فولاد مبارکه اصفهان</t>
  </si>
  <si>
    <t>ههرمز 0508</t>
  </si>
  <si>
    <t>تامین سرمایه کاردان</t>
  </si>
  <si>
    <t>سهیدرو 053</t>
  </si>
  <si>
    <t>38/2</t>
  </si>
  <si>
    <t>صغدیر 707</t>
  </si>
  <si>
    <t>صگل504</t>
  </si>
  <si>
    <t>37</t>
  </si>
  <si>
    <t>اتوبوس1</t>
  </si>
  <si>
    <t>41/7</t>
  </si>
  <si>
    <t>صندوق سرمایه گذاری اختصاصی بازارگردانی الگوریتم سرآمد بازار</t>
  </si>
  <si>
    <t>سرو07</t>
  </si>
  <si>
    <t>39/25</t>
  </si>
  <si>
    <t>شرکت تامین سرمایه امین</t>
  </si>
  <si>
    <t>امین</t>
  </si>
  <si>
    <t>کاسپین 07</t>
  </si>
  <si>
    <t>1.00088744056477</t>
  </si>
  <si>
    <t>1.00099945588289</t>
  </si>
  <si>
    <t>1.00071888112007</t>
  </si>
  <si>
    <t>1.00058257842324</t>
  </si>
  <si>
    <t>اختیارف ت پاکشو-4810-04/07/09</t>
  </si>
  <si>
    <t>اختیارف ت خساپا-3898-04/11/01</t>
  </si>
  <si>
    <t>سرمایه‌گذاری در صندوق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</si>
</sst>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_(* #,##0.00_);_(* \(#,##0.00\);_(* &quot;-&quot;??_);_(@_)"/>
  </numFmts>
  <fonts count="12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name val="Calibri"/>
      <family val="2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6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Nazanin"/>
      <charset val="178"/>
    </font>
    <font>
      <b/>
      <sz val="11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9" fontId="5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8" fillId="0" borderId="4" xfId="3" applyNumberFormat="1" applyFont="1" applyFill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/>
    <xf numFmtId="164" fontId="8" fillId="0" borderId="0" xfId="2" applyNumberFormat="1" applyFont="1" applyFill="1"/>
    <xf numFmtId="164" fontId="9" fillId="0" borderId="0" xfId="2" applyNumberFormat="1" applyFont="1" applyFill="1" applyAlignment="1">
      <alignment horizontal="right" vertical="center" readingOrder="2"/>
    </xf>
    <xf numFmtId="164" fontId="10" fillId="0" borderId="4" xfId="2" applyNumberFormat="1" applyFont="1" applyFill="1" applyBorder="1" applyAlignment="1">
      <alignment horizontal="center" vertical="center" wrapText="1" readingOrder="2"/>
    </xf>
    <xf numFmtId="164" fontId="8" fillId="0" borderId="5" xfId="2" applyNumberFormat="1" applyFont="1" applyFill="1" applyBorder="1" applyAlignment="1">
      <alignment horizontal="center" vertical="center" wrapText="1" readingOrder="2"/>
    </xf>
    <xf numFmtId="164" fontId="8" fillId="0" borderId="4" xfId="2" applyNumberFormat="1" applyFont="1" applyFill="1" applyBorder="1" applyAlignment="1">
      <alignment horizontal="center" vertical="center" wrapText="1" readingOrder="2"/>
    </xf>
    <xf numFmtId="164" fontId="8" fillId="0" borderId="0" xfId="2" applyNumberFormat="1" applyFont="1" applyFill="1" applyAlignment="1">
      <alignment horizontal="center"/>
    </xf>
    <xf numFmtId="164" fontId="8" fillId="0" borderId="4" xfId="2" applyNumberFormat="1" applyFont="1" applyFill="1" applyBorder="1" applyAlignment="1">
      <alignment horizontal="center" vertical="center" readingOrder="2"/>
    </xf>
    <xf numFmtId="164" fontId="8" fillId="0" borderId="6" xfId="2" applyNumberFormat="1" applyFont="1" applyFill="1" applyBorder="1" applyAlignment="1">
      <alignment horizontal="center" vertical="center" wrapText="1" readingOrder="2"/>
    </xf>
    <xf numFmtId="164" fontId="11" fillId="0" borderId="7" xfId="2" applyNumberFormat="1" applyFont="1" applyFill="1" applyBorder="1" applyAlignment="1">
      <alignment horizontal="center" vertical="center" wrapText="1" readingOrder="2"/>
    </xf>
    <xf numFmtId="164" fontId="11" fillId="0" borderId="5" xfId="2" applyNumberFormat="1" applyFont="1" applyFill="1" applyBorder="1" applyAlignment="1">
      <alignment horizontal="center" vertical="center" wrapText="1" readingOrder="2"/>
    </xf>
    <xf numFmtId="164" fontId="11" fillId="0" borderId="6" xfId="2" applyNumberFormat="1" applyFont="1" applyFill="1" applyBorder="1" applyAlignment="1">
      <alignment horizontal="center" vertical="center" wrapText="1" readingOrder="2"/>
    </xf>
    <xf numFmtId="164" fontId="11" fillId="0" borderId="4" xfId="2" applyNumberFormat="1" applyFont="1" applyFill="1" applyBorder="1" applyAlignment="1">
      <alignment horizontal="center" vertical="center" wrapText="1" readingOrder="2"/>
    </xf>
  </cellXfs>
  <cellStyles count="4">
    <cellStyle name="Comma 2" xfId="3" xr:uid="{D3BE65C9-3438-4A3B-B5A7-62CF91A4B1F2}"/>
    <cellStyle name="Normal" xfId="0" builtinId="0"/>
    <cellStyle name="Normal 2" xfId="2" xr:uid="{A281B597-E79A-4B60-90E6-57A146A94C7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Y13"/>
  <sheetViews>
    <sheetView rightToLeft="1" tabSelected="1" workbookViewId="0">
      <selection activeCell="U1" sqref="U1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11" style="1" customWidth="1"/>
    <col min="10" max="10" width="1" style="1" customWidth="1"/>
    <col min="11" max="11" width="22" style="1" customWidth="1"/>
    <col min="12" max="12" width="1" style="1" customWidth="1"/>
    <col min="13" max="13" width="13" style="1" customWidth="1"/>
    <col min="14" max="14" width="1" style="1" customWidth="1"/>
    <col min="15" max="15" width="22" style="1" customWidth="1"/>
    <col min="16" max="16" width="1" style="1" customWidth="1"/>
    <col min="17" max="17" width="20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</row>
    <row r="3" spans="1:25" ht="26.25" x14ac:dyDescent="0.2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</row>
    <row r="4" spans="1:25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2</v>
      </c>
    </row>
    <row r="6" spans="1:25" ht="26.25" x14ac:dyDescent="0.2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26.25" x14ac:dyDescent="0.25">
      <c r="A7" s="11" t="s">
        <v>3</v>
      </c>
      <c r="C7" s="11" t="s">
        <v>7</v>
      </c>
      <c r="E7" s="11" t="s">
        <v>8</v>
      </c>
      <c r="G7" s="11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5" ht="26.25" x14ac:dyDescent="0.25">
      <c r="A8" s="11" t="s">
        <v>3</v>
      </c>
      <c r="C8" s="11" t="s">
        <v>7</v>
      </c>
      <c r="E8" s="11" t="s">
        <v>8</v>
      </c>
      <c r="G8" s="11" t="s">
        <v>9</v>
      </c>
      <c r="I8" s="11" t="s">
        <v>7</v>
      </c>
      <c r="K8" s="11" t="s">
        <v>8</v>
      </c>
      <c r="M8" s="11" t="s">
        <v>7</v>
      </c>
      <c r="O8" s="11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5" ht="21" x14ac:dyDescent="0.25">
      <c r="A9" s="2" t="s">
        <v>15</v>
      </c>
      <c r="C9" s="3">
        <v>11000000</v>
      </c>
      <c r="E9" s="3">
        <v>47714883260</v>
      </c>
      <c r="G9" s="3">
        <v>66163647352</v>
      </c>
      <c r="I9" s="3">
        <v>0</v>
      </c>
      <c r="K9" s="3">
        <v>0</v>
      </c>
      <c r="M9" s="3">
        <v>0</v>
      </c>
      <c r="O9" s="3">
        <v>0</v>
      </c>
      <c r="Q9" s="3">
        <v>11000000</v>
      </c>
      <c r="S9" s="3">
        <v>6133</v>
      </c>
      <c r="U9" s="3">
        <v>47725887137</v>
      </c>
      <c r="W9" s="3">
        <v>67049181958</v>
      </c>
      <c r="Y9" s="7">
        <v>1.58457525586548E-4</v>
      </c>
    </row>
    <row r="10" spans="1:25" ht="21" x14ac:dyDescent="0.25">
      <c r="A10" s="2" t="s">
        <v>23</v>
      </c>
      <c r="C10" s="3">
        <v>9090119813</v>
      </c>
      <c r="E10" s="3">
        <v>15001943513057</v>
      </c>
      <c r="G10" s="3">
        <v>17598935263195</v>
      </c>
      <c r="I10" s="3">
        <v>0</v>
      </c>
      <c r="K10" s="3">
        <v>0</v>
      </c>
      <c r="M10" s="3">
        <v>-33</v>
      </c>
      <c r="O10" s="3">
        <v>33</v>
      </c>
      <c r="Q10" s="3">
        <v>9090119780</v>
      </c>
      <c r="S10" s="3">
        <v>1984</v>
      </c>
      <c r="U10" s="3">
        <v>15001943458595</v>
      </c>
      <c r="W10" s="3">
        <v>17924172194775</v>
      </c>
      <c r="Y10" s="7">
        <v>4.236024797364988E-2</v>
      </c>
    </row>
    <row r="11" spans="1:25" ht="21.75" thickBot="1" x14ac:dyDescent="0.3">
      <c r="A11" s="2" t="s">
        <v>24</v>
      </c>
      <c r="C11" s="3">
        <v>494909488</v>
      </c>
      <c r="E11" s="3">
        <v>2500600120140</v>
      </c>
      <c r="G11" s="3">
        <v>3407701085054</v>
      </c>
      <c r="I11" s="3">
        <v>0</v>
      </c>
      <c r="K11" s="3">
        <v>0</v>
      </c>
      <c r="M11" s="3">
        <v>0</v>
      </c>
      <c r="O11" s="3">
        <v>0</v>
      </c>
      <c r="Q11" s="3">
        <v>494909488</v>
      </c>
      <c r="S11" s="3">
        <v>7084</v>
      </c>
      <c r="U11" s="3">
        <v>2500600120140</v>
      </c>
      <c r="W11" s="3">
        <v>3484433384313</v>
      </c>
      <c r="Y11" s="7">
        <v>8.2347714919961228E-3</v>
      </c>
    </row>
    <row r="12" spans="1:25" ht="21.75" thickBot="1" x14ac:dyDescent="0.3">
      <c r="A12" s="2" t="s">
        <v>25</v>
      </c>
      <c r="C12" s="1" t="s">
        <v>25</v>
      </c>
      <c r="E12" s="5">
        <f>SUM(E9:E11)</f>
        <v>17550258516457</v>
      </c>
      <c r="G12" s="5">
        <f>SUM(G9:G11)</f>
        <v>21072799995601</v>
      </c>
      <c r="H12" s="2"/>
      <c r="I12" s="2" t="s">
        <v>25</v>
      </c>
      <c r="J12" s="2"/>
      <c r="K12" s="5">
        <f>SUM(K9:K11)</f>
        <v>0</v>
      </c>
      <c r="L12" s="2"/>
      <c r="M12" s="2" t="s">
        <v>25</v>
      </c>
      <c r="N12" s="2"/>
      <c r="O12" s="5">
        <f>SUM(O9:O11)</f>
        <v>33</v>
      </c>
      <c r="P12" s="2"/>
      <c r="Q12" s="2" t="s">
        <v>25</v>
      </c>
      <c r="R12" s="2"/>
      <c r="S12" s="2" t="s">
        <v>25</v>
      </c>
      <c r="U12" s="5">
        <f>SUM(U9:U11)</f>
        <v>17550269465872</v>
      </c>
      <c r="V12" s="2"/>
      <c r="W12" s="5">
        <f>SUM(W9:W11)</f>
        <v>21475654761046</v>
      </c>
      <c r="Y12" s="24">
        <f>SUM(Y9:Y11)</f>
        <v>5.0753476991232546E-2</v>
      </c>
    </row>
    <row r="13" spans="1:25" ht="19.5" thickTop="1" x14ac:dyDescent="0.25"/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3B2DD-7B26-4C86-B7D1-A1DAB98F0539}">
  <sheetPr codeName="Sheet10"/>
  <dimension ref="A2:U15"/>
  <sheetViews>
    <sheetView rightToLeft="1" workbookViewId="0">
      <selection activeCell="E19" sqref="E19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4" style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</row>
    <row r="3" spans="1:21" ht="26.25" x14ac:dyDescent="0.25">
      <c r="A3" s="12" t="s">
        <v>257</v>
      </c>
      <c r="B3" s="12" t="s">
        <v>257</v>
      </c>
      <c r="C3" s="12" t="s">
        <v>257</v>
      </c>
      <c r="D3" s="12" t="s">
        <v>257</v>
      </c>
      <c r="E3" s="12" t="s">
        <v>257</v>
      </c>
      <c r="F3" s="12" t="s">
        <v>257</v>
      </c>
      <c r="G3" s="12" t="s">
        <v>257</v>
      </c>
      <c r="H3" s="12" t="s">
        <v>257</v>
      </c>
      <c r="I3" s="12" t="s">
        <v>257</v>
      </c>
      <c r="J3" s="12" t="s">
        <v>257</v>
      </c>
      <c r="K3" s="12" t="s">
        <v>257</v>
      </c>
      <c r="L3" s="12" t="s">
        <v>257</v>
      </c>
      <c r="M3" s="12" t="s">
        <v>257</v>
      </c>
      <c r="N3" s="12" t="s">
        <v>257</v>
      </c>
      <c r="O3" s="12" t="s">
        <v>257</v>
      </c>
      <c r="P3" s="12" t="s">
        <v>257</v>
      </c>
      <c r="Q3" s="12" t="s">
        <v>257</v>
      </c>
      <c r="R3" s="12" t="s">
        <v>257</v>
      </c>
      <c r="S3" s="12" t="s">
        <v>257</v>
      </c>
      <c r="T3" s="12" t="s">
        <v>257</v>
      </c>
      <c r="U3" s="12" t="s">
        <v>257</v>
      </c>
    </row>
    <row r="4" spans="1:21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</row>
    <row r="6" spans="1:21" ht="27" thickBot="1" x14ac:dyDescent="0.3">
      <c r="A6" s="11" t="s">
        <v>3</v>
      </c>
      <c r="C6" s="11" t="s">
        <v>259</v>
      </c>
      <c r="D6" s="11" t="s">
        <v>259</v>
      </c>
      <c r="E6" s="11" t="s">
        <v>259</v>
      </c>
      <c r="F6" s="11" t="s">
        <v>259</v>
      </c>
      <c r="G6" s="11" t="s">
        <v>259</v>
      </c>
      <c r="H6" s="11" t="s">
        <v>259</v>
      </c>
      <c r="I6" s="11" t="s">
        <v>259</v>
      </c>
      <c r="J6" s="11" t="s">
        <v>259</v>
      </c>
      <c r="K6" s="11" t="s">
        <v>259</v>
      </c>
      <c r="M6" s="11" t="s">
        <v>260</v>
      </c>
      <c r="N6" s="11" t="s">
        <v>260</v>
      </c>
      <c r="O6" s="11" t="s">
        <v>260</v>
      </c>
      <c r="P6" s="11" t="s">
        <v>260</v>
      </c>
      <c r="Q6" s="11" t="s">
        <v>260</v>
      </c>
      <c r="R6" s="11" t="s">
        <v>260</v>
      </c>
      <c r="S6" s="11" t="s">
        <v>260</v>
      </c>
      <c r="T6" s="11" t="s">
        <v>260</v>
      </c>
      <c r="U6" s="11" t="s">
        <v>260</v>
      </c>
    </row>
    <row r="7" spans="1:21" ht="27" thickBot="1" x14ac:dyDescent="0.3">
      <c r="A7" s="11" t="s">
        <v>3</v>
      </c>
      <c r="C7" s="4" t="s">
        <v>325</v>
      </c>
      <c r="E7" s="4" t="s">
        <v>326</v>
      </c>
      <c r="G7" s="4" t="s">
        <v>327</v>
      </c>
      <c r="I7" s="4" t="s">
        <v>226</v>
      </c>
      <c r="K7" s="4" t="s">
        <v>328</v>
      </c>
      <c r="M7" s="4" t="s">
        <v>325</v>
      </c>
      <c r="O7" s="4" t="s">
        <v>326</v>
      </c>
      <c r="Q7" s="4" t="s">
        <v>327</v>
      </c>
      <c r="S7" s="4" t="s">
        <v>226</v>
      </c>
      <c r="U7" s="4" t="s">
        <v>328</v>
      </c>
    </row>
    <row r="8" spans="1:21" ht="21" x14ac:dyDescent="0.25">
      <c r="A8" s="2" t="s">
        <v>21</v>
      </c>
      <c r="C8" s="3">
        <v>0</v>
      </c>
      <c r="E8" s="3">
        <v>88170312136</v>
      </c>
      <c r="G8" s="3">
        <v>0</v>
      </c>
      <c r="I8" s="3">
        <f>+G8+E8+C8</f>
        <v>88170312136</v>
      </c>
      <c r="K8" s="7">
        <f>+I8/$I$15</f>
        <v>0.12837273221764503</v>
      </c>
      <c r="M8" s="3">
        <v>0</v>
      </c>
      <c r="O8" s="3">
        <v>450476271433</v>
      </c>
      <c r="Q8" s="3">
        <f>VLOOKUP(A8,'درآمد ناشی از فروش'!A:Q,17,0)</f>
        <v>122154081552</v>
      </c>
      <c r="S8" s="3">
        <v>551146220704</v>
      </c>
      <c r="U8" s="7">
        <f>+S8/$S$15</f>
        <v>0.29344421227178419</v>
      </c>
    </row>
    <row r="9" spans="1:21" ht="21" x14ac:dyDescent="0.25">
      <c r="A9" s="2" t="s">
        <v>17</v>
      </c>
      <c r="C9" s="3">
        <v>0</v>
      </c>
      <c r="E9" s="3">
        <v>63171109048</v>
      </c>
      <c r="G9" s="3">
        <v>0</v>
      </c>
      <c r="I9" s="3">
        <f t="shared" ref="I9:I14" si="0">+G9+E9+C9</f>
        <v>63171109048</v>
      </c>
      <c r="K9" s="7">
        <f t="shared" ref="K9:K14" si="1">+I9/$I$15</f>
        <v>9.1974811807425408E-2</v>
      </c>
      <c r="M9" s="3">
        <v>0</v>
      </c>
      <c r="O9" s="3">
        <v>317785464365</v>
      </c>
      <c r="Q9" s="3">
        <f>VLOOKUP(A9,'درآمد ناشی از فروش'!A:Q,17,0)</f>
        <v>208809213197</v>
      </c>
      <c r="S9" s="3">
        <v>511361211099</v>
      </c>
      <c r="U9" s="7">
        <f t="shared" ref="U9:U14" si="2">+S9/$S$15</f>
        <v>0.27226166512694105</v>
      </c>
    </row>
    <row r="10" spans="1:21" ht="21" x14ac:dyDescent="0.25">
      <c r="A10" s="2" t="s">
        <v>308</v>
      </c>
      <c r="C10" s="3">
        <v>0</v>
      </c>
      <c r="E10" s="3">
        <v>0</v>
      </c>
      <c r="G10" s="3">
        <v>0</v>
      </c>
      <c r="I10" s="3">
        <f t="shared" si="0"/>
        <v>0</v>
      </c>
      <c r="K10" s="7">
        <f t="shared" si="1"/>
        <v>0</v>
      </c>
      <c r="M10" s="3">
        <v>0</v>
      </c>
      <c r="O10" s="3">
        <v>0</v>
      </c>
      <c r="Q10" s="3">
        <f>VLOOKUP(A10,'درآمد ناشی از فروش'!A:Q,17,0)</f>
        <v>5412255629</v>
      </c>
      <c r="S10" s="3">
        <v>5412255629</v>
      </c>
      <c r="U10" s="7">
        <f t="shared" si="2"/>
        <v>2.8816220269763855E-3</v>
      </c>
    </row>
    <row r="11" spans="1:21" ht="21" x14ac:dyDescent="0.25">
      <c r="A11" s="2" t="s">
        <v>20</v>
      </c>
      <c r="C11" s="3">
        <v>0</v>
      </c>
      <c r="E11" s="3">
        <v>55660590605</v>
      </c>
      <c r="G11" s="3">
        <v>0</v>
      </c>
      <c r="I11" s="3">
        <f t="shared" si="0"/>
        <v>55660590605</v>
      </c>
      <c r="K11" s="7">
        <f t="shared" si="1"/>
        <v>8.1039773135771875E-2</v>
      </c>
      <c r="M11" s="3">
        <v>0</v>
      </c>
      <c r="O11" s="3">
        <v>-67381772589</v>
      </c>
      <c r="Q11" s="3">
        <v>0</v>
      </c>
      <c r="S11" s="3">
        <v>-67381772589</v>
      </c>
      <c r="U11" s="7">
        <f t="shared" si="2"/>
        <v>-3.5875762975565842E-2</v>
      </c>
    </row>
    <row r="12" spans="1:21" ht="21" x14ac:dyDescent="0.25">
      <c r="A12" s="2" t="s">
        <v>22</v>
      </c>
      <c r="C12" s="3">
        <v>0</v>
      </c>
      <c r="E12" s="3">
        <v>438975223841</v>
      </c>
      <c r="G12" s="3">
        <v>0</v>
      </c>
      <c r="I12" s="3">
        <f t="shared" si="0"/>
        <v>438975223841</v>
      </c>
      <c r="K12" s="7">
        <f t="shared" si="1"/>
        <v>0.63913178364844114</v>
      </c>
      <c r="M12" s="3">
        <v>0</v>
      </c>
      <c r="O12" s="3">
        <v>936592102998</v>
      </c>
      <c r="Q12" s="3">
        <v>0</v>
      </c>
      <c r="S12" s="3">
        <v>936592102998</v>
      </c>
      <c r="U12" s="7">
        <f t="shared" si="2"/>
        <v>0.4986653660314706</v>
      </c>
    </row>
    <row r="13" spans="1:21" ht="21" x14ac:dyDescent="0.25">
      <c r="A13" s="2" t="s">
        <v>19</v>
      </c>
      <c r="C13" s="3">
        <v>0</v>
      </c>
      <c r="E13" s="3">
        <v>4461935172</v>
      </c>
      <c r="G13" s="3">
        <v>0</v>
      </c>
      <c r="I13" s="3">
        <f t="shared" si="0"/>
        <v>4461935172</v>
      </c>
      <c r="K13" s="7">
        <f t="shared" si="1"/>
        <v>6.4964135334366936E-3</v>
      </c>
      <c r="M13" s="3">
        <v>0</v>
      </c>
      <c r="O13" s="3">
        <v>-4367612582</v>
      </c>
      <c r="Q13" s="3">
        <v>0</v>
      </c>
      <c r="S13" s="3">
        <v>-4367612582</v>
      </c>
      <c r="U13" s="7">
        <f t="shared" si="2"/>
        <v>-2.3254276006759553E-3</v>
      </c>
    </row>
    <row r="14" spans="1:21" ht="21.75" thickBot="1" x14ac:dyDescent="0.3">
      <c r="A14" s="2" t="s">
        <v>18</v>
      </c>
      <c r="C14" s="3">
        <v>0</v>
      </c>
      <c r="E14" s="3">
        <v>36391362543</v>
      </c>
      <c r="G14" s="3">
        <v>0</v>
      </c>
      <c r="I14" s="3">
        <f t="shared" si="0"/>
        <v>36391362543</v>
      </c>
      <c r="K14" s="7">
        <f t="shared" si="1"/>
        <v>5.2984485657279819E-2</v>
      </c>
      <c r="M14" s="3">
        <v>0</v>
      </c>
      <c r="O14" s="3">
        <v>-54564786580</v>
      </c>
      <c r="Q14" s="3">
        <v>0</v>
      </c>
      <c r="S14" s="3">
        <v>-54564786580</v>
      </c>
      <c r="U14" s="7">
        <f t="shared" si="2"/>
        <v>-2.9051674880930401E-2</v>
      </c>
    </row>
    <row r="15" spans="1:21" s="2" customFormat="1" ht="21.75" thickBot="1" x14ac:dyDescent="0.3">
      <c r="A15" s="2" t="s">
        <v>25</v>
      </c>
      <c r="C15" s="5">
        <f>SUM(C8:C14)</f>
        <v>0</v>
      </c>
      <c r="E15" s="5">
        <f>SUM(E8:E14)</f>
        <v>686830533345</v>
      </c>
      <c r="G15" s="5">
        <f>SUM(G8:G14)</f>
        <v>0</v>
      </c>
      <c r="I15" s="5">
        <f>SUM(I8:I14)</f>
        <v>686830533345</v>
      </c>
      <c r="K15" s="25">
        <f>SUM(K8:K14)</f>
        <v>1</v>
      </c>
      <c r="M15" s="5">
        <f>SUM(M8:M14)</f>
        <v>0</v>
      </c>
      <c r="O15" s="5">
        <f>SUM(O8:O14)</f>
        <v>1578539667045</v>
      </c>
      <c r="Q15" s="5">
        <f>SUM(Q8:Q14)</f>
        <v>336375550378</v>
      </c>
      <c r="S15" s="5">
        <f>SUM(S8:S14)</f>
        <v>1878197618679</v>
      </c>
      <c r="U15" s="25">
        <f>SUM(U8:U14)</f>
        <v>1</v>
      </c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2:Q90"/>
  <sheetViews>
    <sheetView rightToLeft="1" topLeftCell="A70" workbookViewId="0">
      <selection activeCell="E19" sqref="E19"/>
    </sheetView>
  </sheetViews>
  <sheetFormatPr defaultRowHeight="18.75" x14ac:dyDescent="0.25"/>
  <cols>
    <col min="1" max="1" width="27.85546875" style="15" customWidth="1"/>
    <col min="2" max="2" width="1" style="15" customWidth="1"/>
    <col min="3" max="3" width="22" style="15" customWidth="1"/>
    <col min="4" max="4" width="1" style="15" customWidth="1"/>
    <col min="5" max="5" width="23" style="15" customWidth="1"/>
    <col min="6" max="6" width="1" style="15" customWidth="1"/>
    <col min="7" max="7" width="22" style="15" customWidth="1"/>
    <col min="8" max="8" width="1" style="15" customWidth="1"/>
    <col min="9" max="9" width="22" style="15" customWidth="1"/>
    <col min="10" max="10" width="1" style="15" customWidth="1"/>
    <col min="11" max="11" width="23" style="15" customWidth="1"/>
    <col min="12" max="12" width="1" style="15" customWidth="1"/>
    <col min="13" max="13" width="24" style="15" customWidth="1"/>
    <col min="14" max="14" width="1" style="15" customWidth="1"/>
    <col min="15" max="15" width="24" style="15" customWidth="1"/>
    <col min="16" max="16" width="1" style="15" customWidth="1"/>
    <col min="17" max="17" width="24" style="15" customWidth="1"/>
    <col min="18" max="18" width="1" style="15" customWidth="1"/>
    <col min="19" max="19" width="9.140625" style="15" customWidth="1"/>
    <col min="20" max="16384" width="9.140625" style="15"/>
  </cols>
  <sheetData>
    <row r="2" spans="1:17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6.25" x14ac:dyDescent="0.25">
      <c r="A3" s="14" t="s">
        <v>257</v>
      </c>
      <c r="B3" s="14" t="s">
        <v>257</v>
      </c>
      <c r="C3" s="14" t="s">
        <v>257</v>
      </c>
      <c r="D3" s="14" t="s">
        <v>257</v>
      </c>
      <c r="E3" s="14" t="s">
        <v>257</v>
      </c>
      <c r="F3" s="14" t="s">
        <v>257</v>
      </c>
      <c r="G3" s="14" t="s">
        <v>257</v>
      </c>
      <c r="H3" s="14" t="s">
        <v>257</v>
      </c>
      <c r="I3" s="14" t="s">
        <v>257</v>
      </c>
      <c r="J3" s="14" t="s">
        <v>257</v>
      </c>
      <c r="K3" s="14" t="s">
        <v>257</v>
      </c>
      <c r="L3" s="14" t="s">
        <v>257</v>
      </c>
      <c r="M3" s="14" t="s">
        <v>257</v>
      </c>
      <c r="N3" s="14" t="s">
        <v>257</v>
      </c>
      <c r="O3" s="14" t="s">
        <v>257</v>
      </c>
      <c r="P3" s="14" t="s">
        <v>257</v>
      </c>
      <c r="Q3" s="14" t="s">
        <v>257</v>
      </c>
    </row>
    <row r="4" spans="1:17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6" spans="1:17" ht="26.25" x14ac:dyDescent="0.25">
      <c r="A6" s="16" t="s">
        <v>261</v>
      </c>
      <c r="C6" s="16" t="s">
        <v>259</v>
      </c>
      <c r="D6" s="16" t="s">
        <v>259</v>
      </c>
      <c r="E6" s="16" t="s">
        <v>259</v>
      </c>
      <c r="F6" s="16" t="s">
        <v>259</v>
      </c>
      <c r="G6" s="16" t="s">
        <v>259</v>
      </c>
      <c r="H6" s="16" t="s">
        <v>259</v>
      </c>
      <c r="I6" s="16" t="s">
        <v>259</v>
      </c>
      <c r="K6" s="16" t="s">
        <v>260</v>
      </c>
      <c r="L6" s="16" t="s">
        <v>260</v>
      </c>
      <c r="M6" s="16" t="s">
        <v>260</v>
      </c>
      <c r="N6" s="16" t="s">
        <v>260</v>
      </c>
      <c r="O6" s="16" t="s">
        <v>260</v>
      </c>
      <c r="P6" s="16" t="s">
        <v>260</v>
      </c>
      <c r="Q6" s="16" t="s">
        <v>260</v>
      </c>
    </row>
    <row r="7" spans="1:17" ht="26.25" x14ac:dyDescent="0.25">
      <c r="A7" s="16" t="s">
        <v>261</v>
      </c>
      <c r="C7" s="16" t="s">
        <v>329</v>
      </c>
      <c r="E7" s="16" t="s">
        <v>326</v>
      </c>
      <c r="G7" s="16" t="s">
        <v>327</v>
      </c>
      <c r="I7" s="16" t="s">
        <v>330</v>
      </c>
      <c r="K7" s="16" t="s">
        <v>329</v>
      </c>
      <c r="M7" s="16" t="s">
        <v>326</v>
      </c>
      <c r="O7" s="16" t="s">
        <v>327</v>
      </c>
      <c r="Q7" s="16" t="s">
        <v>330</v>
      </c>
    </row>
    <row r="8" spans="1:17" ht="21" x14ac:dyDescent="0.25">
      <c r="A8" s="17" t="s">
        <v>276</v>
      </c>
      <c r="C8" s="15">
        <v>0</v>
      </c>
      <c r="E8" s="15">
        <v>0</v>
      </c>
      <c r="G8" s="15">
        <v>0</v>
      </c>
      <c r="I8" s="15">
        <f>+G8+E8+C8</f>
        <v>0</v>
      </c>
      <c r="K8" s="15">
        <v>1465995850</v>
      </c>
      <c r="M8" s="15">
        <v>0</v>
      </c>
      <c r="O8" s="15">
        <f>VLOOKUP(A8,'درآمد ناشی از فروش'!A:Q,17,0)</f>
        <v>3523096921</v>
      </c>
      <c r="Q8" s="15">
        <v>4989092771</v>
      </c>
    </row>
    <row r="9" spans="1:17" ht="21" x14ac:dyDescent="0.25">
      <c r="A9" s="17" t="s">
        <v>310</v>
      </c>
      <c r="C9" s="15">
        <v>0</v>
      </c>
      <c r="E9" s="15">
        <v>0</v>
      </c>
      <c r="G9" s="15">
        <v>0</v>
      </c>
      <c r="I9" s="15">
        <f t="shared" ref="I9:I72" si="0">+G9+E9+C9</f>
        <v>0</v>
      </c>
      <c r="K9" s="15">
        <v>0</v>
      </c>
      <c r="M9" s="15">
        <v>0</v>
      </c>
      <c r="O9" s="15">
        <f>VLOOKUP(A9,'درآمد ناشی از فروش'!A:Q,17,0)</f>
        <v>7886640803</v>
      </c>
      <c r="Q9" s="15">
        <v>7886640803</v>
      </c>
    </row>
    <row r="10" spans="1:17" ht="21" x14ac:dyDescent="0.25">
      <c r="A10" s="17" t="s">
        <v>266</v>
      </c>
      <c r="C10" s="15">
        <v>0</v>
      </c>
      <c r="E10" s="15">
        <v>0</v>
      </c>
      <c r="G10" s="15">
        <v>0</v>
      </c>
      <c r="I10" s="15">
        <f t="shared" si="0"/>
        <v>0</v>
      </c>
      <c r="K10" s="15">
        <v>11674737558</v>
      </c>
      <c r="M10" s="15">
        <v>0</v>
      </c>
      <c r="O10" s="15">
        <f>VLOOKUP(A10,'درآمد ناشی از فروش'!A:Q,17,0)</f>
        <v>4359498659</v>
      </c>
      <c r="Q10" s="15">
        <v>16034236217</v>
      </c>
    </row>
    <row r="11" spans="1:17" ht="21" x14ac:dyDescent="0.25">
      <c r="A11" s="17" t="s">
        <v>265</v>
      </c>
      <c r="C11" s="15">
        <v>0</v>
      </c>
      <c r="E11" s="15">
        <v>0</v>
      </c>
      <c r="G11" s="15">
        <v>0</v>
      </c>
      <c r="I11" s="15">
        <f t="shared" si="0"/>
        <v>0</v>
      </c>
      <c r="K11" s="15">
        <v>11314303278</v>
      </c>
      <c r="M11" s="15">
        <v>0</v>
      </c>
      <c r="O11" s="15">
        <f>VLOOKUP(A11,'درآمد ناشی از فروش'!A:Q,17,0)</f>
        <v>6017366723</v>
      </c>
      <c r="Q11" s="15">
        <v>17331670001</v>
      </c>
    </row>
    <row r="12" spans="1:17" ht="21" x14ac:dyDescent="0.25">
      <c r="A12" s="17" t="s">
        <v>311</v>
      </c>
      <c r="C12" s="15">
        <v>0</v>
      </c>
      <c r="E12" s="15">
        <v>0</v>
      </c>
      <c r="G12" s="15">
        <v>0</v>
      </c>
      <c r="I12" s="15">
        <f t="shared" si="0"/>
        <v>0</v>
      </c>
      <c r="K12" s="15">
        <v>0</v>
      </c>
      <c r="M12" s="15">
        <v>0</v>
      </c>
      <c r="O12" s="15">
        <f>VLOOKUP(A12,'درآمد ناشی از فروش'!A:Q,17,0)</f>
        <v>1649797124</v>
      </c>
      <c r="Q12" s="15">
        <v>1649797124</v>
      </c>
    </row>
    <row r="13" spans="1:17" ht="21" x14ac:dyDescent="0.25">
      <c r="A13" s="17" t="s">
        <v>277</v>
      </c>
      <c r="C13" s="15">
        <v>0</v>
      </c>
      <c r="E13" s="15">
        <v>0</v>
      </c>
      <c r="G13" s="15">
        <v>0</v>
      </c>
      <c r="I13" s="15">
        <f t="shared" si="0"/>
        <v>0</v>
      </c>
      <c r="K13" s="15">
        <v>147456539361</v>
      </c>
      <c r="M13" s="15">
        <v>0</v>
      </c>
      <c r="O13" s="15">
        <f>VLOOKUP(A13,'درآمد ناشی از فروش'!A:Q,17,0)</f>
        <v>60525640383</v>
      </c>
      <c r="Q13" s="15">
        <v>207982179744</v>
      </c>
    </row>
    <row r="14" spans="1:17" ht="21" x14ac:dyDescent="0.25">
      <c r="A14" s="17" t="s">
        <v>278</v>
      </c>
      <c r="C14" s="15">
        <v>0</v>
      </c>
      <c r="E14" s="15">
        <v>0</v>
      </c>
      <c r="G14" s="15">
        <v>0</v>
      </c>
      <c r="I14" s="15">
        <f t="shared" si="0"/>
        <v>0</v>
      </c>
      <c r="K14" s="15">
        <v>370960683812</v>
      </c>
      <c r="M14" s="15">
        <v>0</v>
      </c>
      <c r="O14" s="15">
        <f>VLOOKUP(A14,'درآمد ناشی از فروش'!A:Q,17,0)</f>
        <v>161437724483</v>
      </c>
      <c r="Q14" s="15">
        <v>532398408295</v>
      </c>
    </row>
    <row r="15" spans="1:17" ht="21" x14ac:dyDescent="0.25">
      <c r="A15" s="17" t="s">
        <v>275</v>
      </c>
      <c r="C15" s="15">
        <v>0</v>
      </c>
      <c r="E15" s="15">
        <v>0</v>
      </c>
      <c r="G15" s="15">
        <v>0</v>
      </c>
      <c r="I15" s="15">
        <f t="shared" si="0"/>
        <v>0</v>
      </c>
      <c r="K15" s="15">
        <v>138851954600</v>
      </c>
      <c r="M15" s="15">
        <v>0</v>
      </c>
      <c r="O15" s="15">
        <f>VLOOKUP(A15,'درآمد ناشی از فروش'!A:Q,17,0)</f>
        <v>53363186562</v>
      </c>
      <c r="Q15" s="15">
        <v>192215141162</v>
      </c>
    </row>
    <row r="16" spans="1:17" ht="21" x14ac:dyDescent="0.25">
      <c r="A16" s="17" t="s">
        <v>274</v>
      </c>
      <c r="C16" s="15">
        <v>0</v>
      </c>
      <c r="E16" s="15">
        <v>0</v>
      </c>
      <c r="G16" s="15">
        <v>0</v>
      </c>
      <c r="I16" s="15">
        <f t="shared" si="0"/>
        <v>0</v>
      </c>
      <c r="K16" s="15">
        <v>388579325214</v>
      </c>
      <c r="M16" s="15">
        <v>0</v>
      </c>
      <c r="O16" s="15">
        <f>VLOOKUP(A16,'درآمد ناشی از فروش'!A:Q,17,0)</f>
        <v>546633042660</v>
      </c>
      <c r="Q16" s="15">
        <v>935212367874</v>
      </c>
    </row>
    <row r="17" spans="1:17" ht="21" x14ac:dyDescent="0.25">
      <c r="A17" s="17" t="s">
        <v>312</v>
      </c>
      <c r="C17" s="15">
        <v>0</v>
      </c>
      <c r="E17" s="15">
        <v>0</v>
      </c>
      <c r="G17" s="15">
        <v>0</v>
      </c>
      <c r="I17" s="15">
        <f t="shared" si="0"/>
        <v>0</v>
      </c>
      <c r="K17" s="15">
        <v>0</v>
      </c>
      <c r="M17" s="15">
        <v>0</v>
      </c>
      <c r="O17" s="15">
        <f>VLOOKUP(A17,'درآمد ناشی از فروش'!A:Q,17,0)</f>
        <v>32299908677</v>
      </c>
      <c r="Q17" s="15">
        <v>32299908677</v>
      </c>
    </row>
    <row r="18" spans="1:17" ht="21" x14ac:dyDescent="0.25">
      <c r="A18" s="17" t="s">
        <v>313</v>
      </c>
      <c r="C18" s="15">
        <v>0</v>
      </c>
      <c r="E18" s="15">
        <v>0</v>
      </c>
      <c r="G18" s="15">
        <v>0</v>
      </c>
      <c r="I18" s="15">
        <f t="shared" si="0"/>
        <v>0</v>
      </c>
      <c r="K18" s="15">
        <v>0</v>
      </c>
      <c r="M18" s="15">
        <v>0</v>
      </c>
      <c r="O18" s="15">
        <f>VLOOKUP(A18,'درآمد ناشی از فروش'!A:Q,17,0)</f>
        <v>274461872935</v>
      </c>
      <c r="Q18" s="15">
        <v>274461872935</v>
      </c>
    </row>
    <row r="19" spans="1:17" ht="21" x14ac:dyDescent="0.25">
      <c r="A19" s="17" t="s">
        <v>314</v>
      </c>
      <c r="C19" s="15">
        <v>0</v>
      </c>
      <c r="E19" s="15">
        <v>0</v>
      </c>
      <c r="G19" s="15">
        <v>0</v>
      </c>
      <c r="I19" s="15">
        <f t="shared" si="0"/>
        <v>0</v>
      </c>
      <c r="K19" s="15">
        <v>0</v>
      </c>
      <c r="M19" s="15">
        <v>0</v>
      </c>
      <c r="O19" s="15">
        <f>VLOOKUP(A19,'درآمد ناشی از فروش'!A:Q,17,0)</f>
        <v>147239838588</v>
      </c>
      <c r="Q19" s="15">
        <v>147239838588</v>
      </c>
    </row>
    <row r="20" spans="1:17" ht="21" x14ac:dyDescent="0.25">
      <c r="A20" s="17" t="s">
        <v>315</v>
      </c>
      <c r="C20" s="15">
        <v>0</v>
      </c>
      <c r="E20" s="15">
        <v>0</v>
      </c>
      <c r="G20" s="15">
        <v>0</v>
      </c>
      <c r="I20" s="15">
        <f t="shared" si="0"/>
        <v>0</v>
      </c>
      <c r="K20" s="15">
        <v>0</v>
      </c>
      <c r="M20" s="15">
        <v>0</v>
      </c>
      <c r="O20" s="15">
        <f>VLOOKUP(A20,'درآمد ناشی از فروش'!A:Q,17,0)</f>
        <v>10189942144</v>
      </c>
      <c r="Q20" s="15">
        <v>10189942144</v>
      </c>
    </row>
    <row r="21" spans="1:17" ht="21" x14ac:dyDescent="0.25">
      <c r="A21" s="17" t="s">
        <v>316</v>
      </c>
      <c r="C21" s="15">
        <v>0</v>
      </c>
      <c r="E21" s="15">
        <v>0</v>
      </c>
      <c r="G21" s="15">
        <v>0</v>
      </c>
      <c r="I21" s="15">
        <f t="shared" si="0"/>
        <v>0</v>
      </c>
      <c r="K21" s="15">
        <v>0</v>
      </c>
      <c r="M21" s="15">
        <v>0</v>
      </c>
      <c r="O21" s="15">
        <f>VLOOKUP(A21,'درآمد ناشی از فروش'!A:Q,17,0)</f>
        <v>678898140</v>
      </c>
      <c r="Q21" s="15">
        <v>678898140</v>
      </c>
    </row>
    <row r="22" spans="1:17" ht="21" x14ac:dyDescent="0.25">
      <c r="A22" s="17" t="s">
        <v>273</v>
      </c>
      <c r="C22" s="15">
        <v>0</v>
      </c>
      <c r="E22" s="15">
        <v>0</v>
      </c>
      <c r="G22" s="15">
        <v>0</v>
      </c>
      <c r="I22" s="15">
        <f t="shared" si="0"/>
        <v>0</v>
      </c>
      <c r="K22" s="15">
        <v>18942836497</v>
      </c>
      <c r="M22" s="15">
        <v>0</v>
      </c>
      <c r="O22" s="15">
        <f>VLOOKUP(A22,'درآمد ناشی از فروش'!A:Q,17,0)</f>
        <v>9516627894</v>
      </c>
      <c r="Q22" s="15">
        <v>28459464391</v>
      </c>
    </row>
    <row r="23" spans="1:17" ht="21" x14ac:dyDescent="0.25">
      <c r="A23" s="17" t="s">
        <v>272</v>
      </c>
      <c r="C23" s="15">
        <v>0</v>
      </c>
      <c r="E23" s="15">
        <v>0</v>
      </c>
      <c r="G23" s="15">
        <v>0</v>
      </c>
      <c r="I23" s="15">
        <f t="shared" si="0"/>
        <v>0</v>
      </c>
      <c r="K23" s="15">
        <v>19547877506</v>
      </c>
      <c r="M23" s="15">
        <v>0</v>
      </c>
      <c r="O23" s="15">
        <f>VLOOKUP(A23,'درآمد ناشی از فروش'!A:Q,17,0)</f>
        <v>10617195029</v>
      </c>
      <c r="Q23" s="15">
        <v>30165072535</v>
      </c>
    </row>
    <row r="24" spans="1:17" ht="21" x14ac:dyDescent="0.25">
      <c r="A24" s="17" t="s">
        <v>271</v>
      </c>
      <c r="C24" s="15">
        <v>0</v>
      </c>
      <c r="E24" s="15">
        <v>0</v>
      </c>
      <c r="G24" s="15">
        <v>0</v>
      </c>
      <c r="I24" s="15">
        <f t="shared" si="0"/>
        <v>0</v>
      </c>
      <c r="K24" s="15">
        <v>967183435823</v>
      </c>
      <c r="M24" s="15">
        <v>0</v>
      </c>
      <c r="O24" s="15">
        <f>VLOOKUP(A24,'درآمد ناشی از فروش'!A:Q,17,0)</f>
        <v>561107421089</v>
      </c>
      <c r="Q24" s="15">
        <v>1528290856912</v>
      </c>
    </row>
    <row r="25" spans="1:17" ht="21" x14ac:dyDescent="0.25">
      <c r="A25" s="17" t="s">
        <v>317</v>
      </c>
      <c r="C25" s="15">
        <v>0</v>
      </c>
      <c r="E25" s="15">
        <v>0</v>
      </c>
      <c r="G25" s="15">
        <v>0</v>
      </c>
      <c r="I25" s="15">
        <f t="shared" si="0"/>
        <v>0</v>
      </c>
      <c r="K25" s="15">
        <v>0</v>
      </c>
      <c r="M25" s="15">
        <v>0</v>
      </c>
      <c r="O25" s="15">
        <f>VLOOKUP(A25,'درآمد ناشی از فروش'!A:Q,17,0)</f>
        <v>664481447</v>
      </c>
      <c r="Q25" s="15">
        <v>664481447</v>
      </c>
    </row>
    <row r="26" spans="1:17" ht="21" x14ac:dyDescent="0.25">
      <c r="A26" s="17" t="s">
        <v>318</v>
      </c>
      <c r="C26" s="15">
        <v>0</v>
      </c>
      <c r="E26" s="15">
        <v>0</v>
      </c>
      <c r="G26" s="15">
        <v>0</v>
      </c>
      <c r="I26" s="15">
        <f t="shared" si="0"/>
        <v>0</v>
      </c>
      <c r="K26" s="15">
        <v>0</v>
      </c>
      <c r="M26" s="15">
        <v>0</v>
      </c>
      <c r="O26" s="15">
        <f>VLOOKUP(A26,'درآمد ناشی از فروش'!A:Q,17,0)</f>
        <v>389978264439</v>
      </c>
      <c r="Q26" s="15">
        <v>389978091306</v>
      </c>
    </row>
    <row r="27" spans="1:17" ht="21" x14ac:dyDescent="0.25">
      <c r="A27" s="17" t="s">
        <v>319</v>
      </c>
      <c r="C27" s="15">
        <v>0</v>
      </c>
      <c r="E27" s="15">
        <v>0</v>
      </c>
      <c r="G27" s="15">
        <v>0</v>
      </c>
      <c r="I27" s="15">
        <f t="shared" si="0"/>
        <v>0</v>
      </c>
      <c r="K27" s="15">
        <v>0</v>
      </c>
      <c r="M27" s="15">
        <v>0</v>
      </c>
      <c r="O27" s="15">
        <f>VLOOKUP(A27,'درآمد ناشی از فروش'!A:Q,17,0)</f>
        <v>44264467895</v>
      </c>
      <c r="Q27" s="15">
        <v>44264467895</v>
      </c>
    </row>
    <row r="28" spans="1:17" ht="21" x14ac:dyDescent="0.25">
      <c r="A28" s="17" t="s">
        <v>320</v>
      </c>
      <c r="C28" s="15">
        <v>0</v>
      </c>
      <c r="E28" s="15">
        <v>0</v>
      </c>
      <c r="G28" s="15">
        <v>0</v>
      </c>
      <c r="I28" s="15">
        <f t="shared" si="0"/>
        <v>0</v>
      </c>
      <c r="K28" s="15">
        <v>0</v>
      </c>
      <c r="M28" s="15">
        <v>0</v>
      </c>
      <c r="O28" s="15">
        <f>VLOOKUP(A28,'درآمد ناشی از فروش'!A:Q,17,0)</f>
        <v>41181797665</v>
      </c>
      <c r="Q28" s="15">
        <v>41181797665</v>
      </c>
    </row>
    <row r="29" spans="1:17" ht="21" x14ac:dyDescent="0.25">
      <c r="A29" s="17" t="s">
        <v>132</v>
      </c>
      <c r="C29" s="15">
        <v>210526416081</v>
      </c>
      <c r="E29" s="15">
        <v>172341932762</v>
      </c>
      <c r="G29" s="15">
        <v>0</v>
      </c>
      <c r="I29" s="15">
        <f t="shared" si="0"/>
        <v>382868348843</v>
      </c>
      <c r="K29" s="15">
        <v>816029822656</v>
      </c>
      <c r="M29" s="15">
        <v>189601792354</v>
      </c>
      <c r="O29" s="15">
        <f>VLOOKUP(A29,'درآمد ناشی از فروش'!A:Q,17,0)</f>
        <v>1649669475</v>
      </c>
      <c r="Q29" s="15">
        <v>1007281284485</v>
      </c>
    </row>
    <row r="30" spans="1:17" ht="21" x14ac:dyDescent="0.25">
      <c r="A30" s="17" t="s">
        <v>270</v>
      </c>
      <c r="C30" s="15">
        <v>0</v>
      </c>
      <c r="E30" s="15">
        <v>0</v>
      </c>
      <c r="G30" s="15">
        <v>0</v>
      </c>
      <c r="I30" s="15">
        <f t="shared" si="0"/>
        <v>0</v>
      </c>
      <c r="K30" s="15">
        <v>634351737592</v>
      </c>
      <c r="M30" s="15">
        <v>0</v>
      </c>
      <c r="O30" s="15">
        <f>VLOOKUP(A30,'درآمد ناشی از فروش'!A:Q,17,0)</f>
        <v>305862325059</v>
      </c>
      <c r="Q30" s="15">
        <v>940214062651</v>
      </c>
    </row>
    <row r="31" spans="1:17" ht="21" x14ac:dyDescent="0.25">
      <c r="A31" s="17" t="s">
        <v>321</v>
      </c>
      <c r="C31" s="15">
        <v>0</v>
      </c>
      <c r="E31" s="15">
        <v>0</v>
      </c>
      <c r="G31" s="15">
        <v>0</v>
      </c>
      <c r="I31" s="15">
        <f t="shared" si="0"/>
        <v>0</v>
      </c>
      <c r="K31" s="15">
        <v>0</v>
      </c>
      <c r="M31" s="15">
        <v>0</v>
      </c>
      <c r="O31" s="15">
        <f>VLOOKUP(A31,'درآمد ناشی از فروش'!A:Q,17,0)</f>
        <v>36942360925</v>
      </c>
      <c r="Q31" s="15">
        <v>29225287770</v>
      </c>
    </row>
    <row r="32" spans="1:17" ht="21" x14ac:dyDescent="0.25">
      <c r="A32" s="17" t="s">
        <v>162</v>
      </c>
      <c r="C32" s="15">
        <v>3347607711</v>
      </c>
      <c r="E32" s="15">
        <v>5912699360</v>
      </c>
      <c r="G32" s="15">
        <v>0</v>
      </c>
      <c r="I32" s="15">
        <f t="shared" si="0"/>
        <v>9260307071</v>
      </c>
      <c r="K32" s="15">
        <v>1178573711797</v>
      </c>
      <c r="M32" s="15">
        <v>-17539614050</v>
      </c>
      <c r="O32" s="15">
        <f>VLOOKUP(A32,'درآمد ناشی از فروش'!A:Q,17,0)</f>
        <v>-5681150773175</v>
      </c>
      <c r="Q32" s="15">
        <v>-4520116675428</v>
      </c>
    </row>
    <row r="33" spans="1:17" ht="21" x14ac:dyDescent="0.25">
      <c r="A33" s="17" t="s">
        <v>269</v>
      </c>
      <c r="C33" s="15">
        <v>0</v>
      </c>
      <c r="E33" s="15">
        <v>0</v>
      </c>
      <c r="G33" s="15">
        <v>0</v>
      </c>
      <c r="I33" s="15">
        <f t="shared" si="0"/>
        <v>0</v>
      </c>
      <c r="K33" s="15">
        <v>224315916066</v>
      </c>
      <c r="M33" s="15">
        <v>0</v>
      </c>
      <c r="O33" s="15">
        <f>VLOOKUP(A33,'درآمد ناشی از فروش'!A:Q,17,0)</f>
        <v>109222379609</v>
      </c>
      <c r="Q33" s="15">
        <v>333538295675</v>
      </c>
    </row>
    <row r="34" spans="1:17" ht="21" x14ac:dyDescent="0.25">
      <c r="A34" s="17" t="s">
        <v>148</v>
      </c>
      <c r="C34" s="15">
        <v>282397716259</v>
      </c>
      <c r="E34" s="15">
        <v>122300628130</v>
      </c>
      <c r="G34" s="15">
        <v>0</v>
      </c>
      <c r="I34" s="15">
        <f t="shared" si="0"/>
        <v>404698344389</v>
      </c>
      <c r="K34" s="15">
        <v>3483972868346</v>
      </c>
      <c r="M34" s="15">
        <v>-549247948698</v>
      </c>
      <c r="O34" s="15">
        <f>VLOOKUP(A34,'درآمد ناشی از فروش'!A:Q,17,0)</f>
        <v>-240741642</v>
      </c>
      <c r="Q34" s="15">
        <v>2934484178006</v>
      </c>
    </row>
    <row r="35" spans="1:17" ht="21" x14ac:dyDescent="0.25">
      <c r="A35" s="17" t="s">
        <v>322</v>
      </c>
      <c r="C35" s="15">
        <v>0</v>
      </c>
      <c r="E35" s="15">
        <v>0</v>
      </c>
      <c r="G35" s="15">
        <v>0</v>
      </c>
      <c r="I35" s="15">
        <f t="shared" si="0"/>
        <v>0</v>
      </c>
      <c r="K35" s="15">
        <v>0</v>
      </c>
      <c r="M35" s="15">
        <v>0</v>
      </c>
      <c r="O35" s="15">
        <f>VLOOKUP(A35,'درآمد ناشی از فروش'!A:Q,17,0)</f>
        <v>485908208236</v>
      </c>
      <c r="Q35" s="15">
        <v>485908208236</v>
      </c>
    </row>
    <row r="36" spans="1:17" ht="21" x14ac:dyDescent="0.25">
      <c r="A36" s="17" t="s">
        <v>323</v>
      </c>
      <c r="C36" s="15">
        <v>0</v>
      </c>
      <c r="E36" s="15">
        <v>0</v>
      </c>
      <c r="G36" s="15">
        <v>0</v>
      </c>
      <c r="I36" s="15">
        <f t="shared" si="0"/>
        <v>0</v>
      </c>
      <c r="K36" s="15">
        <v>0</v>
      </c>
      <c r="M36" s="15">
        <v>0</v>
      </c>
      <c r="O36" s="15">
        <f>VLOOKUP(A36,'درآمد ناشی از فروش'!A:Q,17,0)</f>
        <v>471360516591</v>
      </c>
      <c r="Q36" s="15">
        <v>471360516591</v>
      </c>
    </row>
    <row r="37" spans="1:17" ht="21" x14ac:dyDescent="0.25">
      <c r="A37" s="17" t="s">
        <v>324</v>
      </c>
      <c r="C37" s="15">
        <v>0</v>
      </c>
      <c r="E37" s="15">
        <v>0</v>
      </c>
      <c r="G37" s="15">
        <v>0</v>
      </c>
      <c r="I37" s="15">
        <f t="shared" si="0"/>
        <v>0</v>
      </c>
      <c r="K37" s="15">
        <v>0</v>
      </c>
      <c r="M37" s="15">
        <v>0</v>
      </c>
      <c r="O37" s="15">
        <f>VLOOKUP(A37,'درآمد ناشی از فروش'!A:Q,17,0)</f>
        <v>185734840610</v>
      </c>
      <c r="Q37" s="15">
        <v>185734840610</v>
      </c>
    </row>
    <row r="38" spans="1:17" ht="21" x14ac:dyDescent="0.25">
      <c r="A38" s="17" t="s">
        <v>83</v>
      </c>
      <c r="C38" s="15">
        <v>48058923941</v>
      </c>
      <c r="E38" s="15">
        <v>0</v>
      </c>
      <c r="G38" s="15">
        <v>0</v>
      </c>
      <c r="I38" s="15">
        <f t="shared" si="0"/>
        <v>48058923941</v>
      </c>
      <c r="K38" s="15">
        <v>538621817897</v>
      </c>
      <c r="M38" s="15">
        <v>-546712500</v>
      </c>
      <c r="O38" s="15">
        <f>VLOOKUP(A38,'درآمد ناشی از فروش'!A:Q,17,0)</f>
        <v>-762500</v>
      </c>
      <c r="Q38" s="15">
        <v>538074342897</v>
      </c>
    </row>
    <row r="39" spans="1:17" ht="21" x14ac:dyDescent="0.25">
      <c r="A39" s="17" t="s">
        <v>268</v>
      </c>
      <c r="C39" s="15">
        <v>0</v>
      </c>
      <c r="E39" s="15">
        <v>0</v>
      </c>
      <c r="G39" s="15">
        <v>0</v>
      </c>
      <c r="I39" s="15">
        <f t="shared" si="0"/>
        <v>0</v>
      </c>
      <c r="K39" s="15">
        <v>472328204287</v>
      </c>
      <c r="M39" s="15">
        <v>0</v>
      </c>
      <c r="O39" s="15">
        <f>VLOOKUP(A39,'درآمد ناشی از فروش'!A:Q,17,0)</f>
        <v>-4317211641169</v>
      </c>
      <c r="Q39" s="15">
        <v>-3844883436882</v>
      </c>
    </row>
    <row r="40" spans="1:17" ht="21" x14ac:dyDescent="0.25">
      <c r="A40" s="17" t="s">
        <v>267</v>
      </c>
      <c r="C40" s="15">
        <v>0</v>
      </c>
      <c r="E40" s="15">
        <v>0</v>
      </c>
      <c r="G40" s="15">
        <v>0</v>
      </c>
      <c r="I40" s="15">
        <f t="shared" si="0"/>
        <v>0</v>
      </c>
      <c r="K40" s="15">
        <v>104151617471</v>
      </c>
      <c r="M40" s="15">
        <v>0</v>
      </c>
      <c r="O40" s="15">
        <f>VLOOKUP(A40,'درآمد ناشی از فروش'!A:Q,17,0)</f>
        <v>-1211583195824</v>
      </c>
      <c r="Q40" s="15">
        <v>-1107431578353</v>
      </c>
    </row>
    <row r="41" spans="1:17" ht="21" x14ac:dyDescent="0.25">
      <c r="A41" s="17" t="s">
        <v>183</v>
      </c>
      <c r="C41" s="15">
        <v>8961729452</v>
      </c>
      <c r="E41" s="15">
        <v>-293612062</v>
      </c>
      <c r="G41" s="15">
        <v>0</v>
      </c>
      <c r="I41" s="15">
        <f t="shared" si="0"/>
        <v>8668117390</v>
      </c>
      <c r="K41" s="15">
        <v>8961729452</v>
      </c>
      <c r="M41" s="15">
        <v>-293612062</v>
      </c>
      <c r="O41" s="15">
        <v>0</v>
      </c>
      <c r="Q41" s="15">
        <v>8668117390</v>
      </c>
    </row>
    <row r="42" spans="1:17" ht="21" x14ac:dyDescent="0.25">
      <c r="A42" s="17" t="s">
        <v>167</v>
      </c>
      <c r="C42" s="15">
        <v>425951759748</v>
      </c>
      <c r="E42" s="15">
        <v>-475597182252</v>
      </c>
      <c r="G42" s="15">
        <v>0</v>
      </c>
      <c r="I42" s="15">
        <f t="shared" si="0"/>
        <v>-49645422504</v>
      </c>
      <c r="K42" s="15">
        <v>1313596718351</v>
      </c>
      <c r="M42" s="15">
        <v>-2338634200485</v>
      </c>
      <c r="O42" s="15">
        <v>0</v>
      </c>
      <c r="Q42" s="15">
        <v>-1025037482134</v>
      </c>
    </row>
    <row r="43" spans="1:17" ht="21" x14ac:dyDescent="0.25">
      <c r="A43" s="17" t="s">
        <v>164</v>
      </c>
      <c r="C43" s="15">
        <v>109102354393</v>
      </c>
      <c r="E43" s="15">
        <v>-207473852960</v>
      </c>
      <c r="G43" s="15">
        <v>0</v>
      </c>
      <c r="I43" s="15">
        <f t="shared" si="0"/>
        <v>-98371498567</v>
      </c>
      <c r="K43" s="15">
        <v>336461797410</v>
      </c>
      <c r="M43" s="15">
        <v>-634341489337</v>
      </c>
      <c r="O43" s="15">
        <v>0</v>
      </c>
      <c r="Q43" s="15">
        <v>-297879691927</v>
      </c>
    </row>
    <row r="44" spans="1:17" ht="21" x14ac:dyDescent="0.25">
      <c r="A44" s="17" t="s">
        <v>117</v>
      </c>
      <c r="C44" s="15">
        <v>9498527395</v>
      </c>
      <c r="E44" s="15">
        <v>3969591748</v>
      </c>
      <c r="G44" s="15">
        <v>0</v>
      </c>
      <c r="I44" s="15">
        <f t="shared" si="0"/>
        <v>13468119143</v>
      </c>
      <c r="K44" s="15">
        <v>40226369862</v>
      </c>
      <c r="M44" s="15">
        <v>16276933189</v>
      </c>
      <c r="O44" s="15">
        <v>0</v>
      </c>
      <c r="Q44" s="15">
        <v>56503303051</v>
      </c>
    </row>
    <row r="45" spans="1:17" ht="21" x14ac:dyDescent="0.25">
      <c r="A45" s="17" t="s">
        <v>159</v>
      </c>
      <c r="C45" s="15">
        <v>40230401873</v>
      </c>
      <c r="E45" s="15">
        <v>36380845718</v>
      </c>
      <c r="G45" s="15">
        <v>0</v>
      </c>
      <c r="I45" s="15">
        <f t="shared" si="0"/>
        <v>76611247591</v>
      </c>
      <c r="K45" s="15">
        <v>194905770159</v>
      </c>
      <c r="M45" s="15">
        <v>-275336721810</v>
      </c>
      <c r="O45" s="15">
        <v>0</v>
      </c>
      <c r="Q45" s="15">
        <v>-80430951651</v>
      </c>
    </row>
    <row r="46" spans="1:17" ht="21" x14ac:dyDescent="0.25">
      <c r="A46" s="17" t="s">
        <v>156</v>
      </c>
      <c r="C46" s="15">
        <v>102935271140</v>
      </c>
      <c r="E46" s="15">
        <v>36980655071</v>
      </c>
      <c r="G46" s="15">
        <v>0</v>
      </c>
      <c r="I46" s="15">
        <f t="shared" si="0"/>
        <v>139915926211</v>
      </c>
      <c r="K46" s="15">
        <v>569056095831</v>
      </c>
      <c r="M46" s="15">
        <v>-702037559002</v>
      </c>
      <c r="O46" s="15">
        <v>0</v>
      </c>
      <c r="Q46" s="15">
        <v>-132981463171</v>
      </c>
    </row>
    <row r="47" spans="1:17" ht="21" x14ac:dyDescent="0.25">
      <c r="A47" s="17" t="s">
        <v>186</v>
      </c>
      <c r="C47" s="15">
        <v>292213114748</v>
      </c>
      <c r="E47" s="15">
        <v>0</v>
      </c>
      <c r="G47" s="15">
        <v>0</v>
      </c>
      <c r="I47" s="15">
        <f t="shared" si="0"/>
        <v>292213114748</v>
      </c>
      <c r="K47" s="15">
        <v>2318172393242</v>
      </c>
      <c r="M47" s="15">
        <v>0</v>
      </c>
      <c r="O47" s="15">
        <v>0</v>
      </c>
      <c r="Q47" s="15">
        <v>2318172393242</v>
      </c>
    </row>
    <row r="48" spans="1:17" ht="21" x14ac:dyDescent="0.25">
      <c r="A48" s="17" t="s">
        <v>153</v>
      </c>
      <c r="C48" s="15">
        <v>161711372946</v>
      </c>
      <c r="E48" s="15">
        <v>-5265336375</v>
      </c>
      <c r="G48" s="15">
        <v>0</v>
      </c>
      <c r="I48" s="15">
        <f t="shared" si="0"/>
        <v>156446036571</v>
      </c>
      <c r="K48" s="15">
        <v>1332442611536</v>
      </c>
      <c r="M48" s="15">
        <v>-1107289431550</v>
      </c>
      <c r="O48" s="15">
        <v>0</v>
      </c>
      <c r="Q48" s="15">
        <v>225153179986</v>
      </c>
    </row>
    <row r="49" spans="1:17" ht="21" x14ac:dyDescent="0.25">
      <c r="A49" s="17" t="s">
        <v>150</v>
      </c>
      <c r="C49" s="15">
        <v>5127415863</v>
      </c>
      <c r="E49" s="15">
        <v>11556636464</v>
      </c>
      <c r="G49" s="15">
        <v>0</v>
      </c>
      <c r="I49" s="15">
        <f t="shared" si="0"/>
        <v>16684052327</v>
      </c>
      <c r="K49" s="15">
        <v>42239591105</v>
      </c>
      <c r="M49" s="15">
        <v>-28429381002</v>
      </c>
      <c r="O49" s="15">
        <v>0</v>
      </c>
      <c r="Q49" s="15">
        <v>13810210103</v>
      </c>
    </row>
    <row r="50" spans="1:17" ht="21" x14ac:dyDescent="0.25">
      <c r="A50" s="17" t="s">
        <v>190</v>
      </c>
      <c r="C50" s="15">
        <v>97404371562</v>
      </c>
      <c r="E50" s="15">
        <v>0</v>
      </c>
      <c r="G50" s="15">
        <v>0</v>
      </c>
      <c r="I50" s="15">
        <f t="shared" si="0"/>
        <v>97404371562</v>
      </c>
      <c r="K50" s="15">
        <v>870654463120</v>
      </c>
      <c r="M50" s="15">
        <v>0</v>
      </c>
      <c r="O50" s="15">
        <v>0</v>
      </c>
      <c r="Q50" s="15">
        <v>870654463120</v>
      </c>
    </row>
    <row r="51" spans="1:17" ht="21" x14ac:dyDescent="0.25">
      <c r="A51" s="17" t="s">
        <v>123</v>
      </c>
      <c r="C51" s="15">
        <v>48020387214</v>
      </c>
      <c r="E51" s="15">
        <v>0</v>
      </c>
      <c r="G51" s="15">
        <v>0</v>
      </c>
      <c r="I51" s="15">
        <f t="shared" si="0"/>
        <v>48020387214</v>
      </c>
      <c r="K51" s="15">
        <v>534514118718</v>
      </c>
      <c r="M51" s="15">
        <v>-549000000</v>
      </c>
      <c r="O51" s="15">
        <v>0</v>
      </c>
      <c r="Q51" s="15">
        <v>533965118718</v>
      </c>
    </row>
    <row r="52" spans="1:17" ht="21" x14ac:dyDescent="0.25">
      <c r="A52" s="17" t="s">
        <v>169</v>
      </c>
      <c r="C52" s="15">
        <v>39170006116</v>
      </c>
      <c r="E52" s="15">
        <v>0</v>
      </c>
      <c r="G52" s="15">
        <v>0</v>
      </c>
      <c r="I52" s="15">
        <f t="shared" si="0"/>
        <v>39170006116</v>
      </c>
      <c r="K52" s="15">
        <v>457821581670</v>
      </c>
      <c r="M52" s="15">
        <v>-304237500</v>
      </c>
      <c r="O52" s="15">
        <v>0</v>
      </c>
      <c r="Q52" s="15">
        <v>457517344170</v>
      </c>
    </row>
    <row r="53" spans="1:17" ht="21" x14ac:dyDescent="0.25">
      <c r="A53" s="17" t="s">
        <v>147</v>
      </c>
      <c r="C53" s="15">
        <v>113625574823</v>
      </c>
      <c r="E53" s="15">
        <v>432750898783</v>
      </c>
      <c r="G53" s="15">
        <v>0</v>
      </c>
      <c r="I53" s="15">
        <f t="shared" si="0"/>
        <v>546376473606</v>
      </c>
      <c r="K53" s="15">
        <v>1388272135794</v>
      </c>
      <c r="M53" s="15">
        <v>434699736646</v>
      </c>
      <c r="O53" s="15">
        <v>0</v>
      </c>
      <c r="Q53" s="15">
        <v>1822971872440</v>
      </c>
    </row>
    <row r="54" spans="1:17" ht="21" x14ac:dyDescent="0.25">
      <c r="A54" s="17" t="s">
        <v>144</v>
      </c>
      <c r="C54" s="15">
        <v>149166481721</v>
      </c>
      <c r="E54" s="15">
        <v>277385883721</v>
      </c>
      <c r="G54" s="15">
        <v>0</v>
      </c>
      <c r="I54" s="15">
        <f t="shared" si="0"/>
        <v>426552365442</v>
      </c>
      <c r="K54" s="15">
        <v>1788954160534</v>
      </c>
      <c r="M54" s="15">
        <v>520615451343</v>
      </c>
      <c r="O54" s="15">
        <v>0</v>
      </c>
      <c r="Q54" s="15">
        <v>2309569611877</v>
      </c>
    </row>
    <row r="55" spans="1:17" ht="21" x14ac:dyDescent="0.25">
      <c r="A55" s="17" t="s">
        <v>141</v>
      </c>
      <c r="C55" s="15">
        <v>43093329366</v>
      </c>
      <c r="E55" s="15">
        <v>35237331551</v>
      </c>
      <c r="G55" s="15">
        <v>0</v>
      </c>
      <c r="I55" s="15">
        <f t="shared" si="0"/>
        <v>78330660917</v>
      </c>
      <c r="K55" s="15">
        <v>481761161455</v>
      </c>
      <c r="M55" s="15">
        <v>89630386262</v>
      </c>
      <c r="O55" s="15">
        <v>0</v>
      </c>
      <c r="Q55" s="15">
        <v>571391547717</v>
      </c>
    </row>
    <row r="56" spans="1:17" ht="21" x14ac:dyDescent="0.25">
      <c r="A56" s="17" t="s">
        <v>175</v>
      </c>
      <c r="C56" s="15">
        <v>17363363016</v>
      </c>
      <c r="E56" s="15">
        <v>0</v>
      </c>
      <c r="G56" s="15">
        <v>0</v>
      </c>
      <c r="I56" s="15">
        <f t="shared" si="0"/>
        <v>17363363016</v>
      </c>
      <c r="K56" s="15">
        <v>203514987357</v>
      </c>
      <c r="M56" s="15">
        <v>-151737500</v>
      </c>
      <c r="O56" s="15">
        <v>0</v>
      </c>
      <c r="Q56" s="15">
        <v>203363249857</v>
      </c>
    </row>
    <row r="57" spans="1:17" ht="21" x14ac:dyDescent="0.25">
      <c r="A57" s="17" t="s">
        <v>120</v>
      </c>
      <c r="C57" s="15">
        <v>49360707839</v>
      </c>
      <c r="E57" s="15">
        <v>0</v>
      </c>
      <c r="G57" s="15">
        <v>0</v>
      </c>
      <c r="I57" s="15">
        <f t="shared" si="0"/>
        <v>49360707839</v>
      </c>
      <c r="K57" s="15">
        <v>572973986150</v>
      </c>
      <c r="M57" s="15">
        <v>-380487500</v>
      </c>
      <c r="O57" s="15">
        <v>0</v>
      </c>
      <c r="Q57" s="15">
        <v>572593498650</v>
      </c>
    </row>
    <row r="58" spans="1:17" ht="21" x14ac:dyDescent="0.25">
      <c r="A58" s="17" t="s">
        <v>80</v>
      </c>
      <c r="C58" s="15">
        <v>19192397261</v>
      </c>
      <c r="E58" s="15">
        <v>0</v>
      </c>
      <c r="G58" s="15">
        <v>0</v>
      </c>
      <c r="I58" s="15">
        <f t="shared" si="0"/>
        <v>19192397261</v>
      </c>
      <c r="K58" s="15">
        <v>229760083087</v>
      </c>
      <c r="M58" s="15">
        <v>33047968272</v>
      </c>
      <c r="O58" s="15">
        <v>0</v>
      </c>
      <c r="Q58" s="15">
        <v>262808051359</v>
      </c>
    </row>
    <row r="59" spans="1:17" ht="21" x14ac:dyDescent="0.25">
      <c r="A59" s="17" t="s">
        <v>138</v>
      </c>
      <c r="C59" s="15">
        <v>55398803053</v>
      </c>
      <c r="E59" s="15">
        <v>-37110509028</v>
      </c>
      <c r="G59" s="15">
        <v>0</v>
      </c>
      <c r="I59" s="15">
        <f t="shared" si="0"/>
        <v>18288294025</v>
      </c>
      <c r="K59" s="15">
        <v>689447209744</v>
      </c>
      <c r="M59" s="15">
        <v>148703136199</v>
      </c>
      <c r="O59" s="15">
        <v>0</v>
      </c>
      <c r="Q59" s="15">
        <v>838150345943</v>
      </c>
    </row>
    <row r="60" spans="1:17" ht="21" x14ac:dyDescent="0.25">
      <c r="A60" s="17" t="s">
        <v>172</v>
      </c>
      <c r="C60" s="15">
        <v>8846571918</v>
      </c>
      <c r="E60" s="15">
        <v>0</v>
      </c>
      <c r="G60" s="15">
        <v>0</v>
      </c>
      <c r="I60" s="15">
        <f t="shared" si="0"/>
        <v>8846571918</v>
      </c>
      <c r="K60" s="15">
        <v>103408952984</v>
      </c>
      <c r="M60" s="15">
        <v>12607808349</v>
      </c>
      <c r="O60" s="15">
        <v>0</v>
      </c>
      <c r="Q60" s="15">
        <v>116016761333</v>
      </c>
    </row>
    <row r="61" spans="1:17" ht="21" x14ac:dyDescent="0.25">
      <c r="A61" s="17" t="s">
        <v>59</v>
      </c>
      <c r="C61" s="15">
        <v>29207605479</v>
      </c>
      <c r="E61" s="15">
        <v>0</v>
      </c>
      <c r="G61" s="15">
        <v>0</v>
      </c>
      <c r="I61" s="15">
        <f t="shared" si="0"/>
        <v>29207605479</v>
      </c>
      <c r="K61" s="15">
        <v>330969431840</v>
      </c>
      <c r="M61" s="15">
        <v>-219600000</v>
      </c>
      <c r="O61" s="15">
        <v>0</v>
      </c>
      <c r="Q61" s="15">
        <v>330749831840</v>
      </c>
    </row>
    <row r="62" spans="1:17" ht="21" x14ac:dyDescent="0.25">
      <c r="A62" s="17" t="s">
        <v>135</v>
      </c>
      <c r="C62" s="15">
        <v>141750603734</v>
      </c>
      <c r="E62" s="15">
        <v>190693608856</v>
      </c>
      <c r="G62" s="15">
        <v>0</v>
      </c>
      <c r="I62" s="15">
        <f t="shared" si="0"/>
        <v>332444212590</v>
      </c>
      <c r="K62" s="15">
        <v>666633386991</v>
      </c>
      <c r="M62" s="15">
        <v>130261088045</v>
      </c>
      <c r="O62" s="15">
        <v>0</v>
      </c>
      <c r="Q62" s="15">
        <v>796894475036</v>
      </c>
    </row>
    <row r="63" spans="1:17" ht="21" x14ac:dyDescent="0.25">
      <c r="A63" s="17" t="s">
        <v>90</v>
      </c>
      <c r="C63" s="15">
        <v>79973054553</v>
      </c>
      <c r="E63" s="15">
        <v>0</v>
      </c>
      <c r="G63" s="15">
        <v>0</v>
      </c>
      <c r="I63" s="15">
        <f t="shared" si="0"/>
        <v>79973054553</v>
      </c>
      <c r="K63" s="15">
        <v>909385630715</v>
      </c>
      <c r="M63" s="15">
        <v>56686886594</v>
      </c>
      <c r="O63" s="15">
        <v>0</v>
      </c>
      <c r="Q63" s="15">
        <v>966072517309</v>
      </c>
    </row>
    <row r="64" spans="1:17" ht="21" x14ac:dyDescent="0.25">
      <c r="A64" s="17" t="s">
        <v>77</v>
      </c>
      <c r="C64" s="15">
        <v>57284178083</v>
      </c>
      <c r="E64" s="15">
        <v>0</v>
      </c>
      <c r="G64" s="15">
        <v>0</v>
      </c>
      <c r="I64" s="15">
        <f t="shared" si="0"/>
        <v>57284178083</v>
      </c>
      <c r="K64" s="15">
        <v>689739952278</v>
      </c>
      <c r="M64" s="15">
        <v>38161555073</v>
      </c>
      <c r="O64" s="15">
        <v>0</v>
      </c>
      <c r="Q64" s="15">
        <v>727901507351</v>
      </c>
    </row>
    <row r="65" spans="1:17" ht="21" x14ac:dyDescent="0.25">
      <c r="A65" s="17" t="s">
        <v>126</v>
      </c>
      <c r="C65" s="15">
        <v>130589082496</v>
      </c>
      <c r="E65" s="15">
        <v>-21765240061</v>
      </c>
      <c r="G65" s="15">
        <v>0</v>
      </c>
      <c r="I65" s="15">
        <f t="shared" si="0"/>
        <v>108823842435</v>
      </c>
      <c r="K65" s="15">
        <v>452201569824</v>
      </c>
      <c r="M65" s="15">
        <v>5997267217</v>
      </c>
      <c r="O65" s="15">
        <v>0</v>
      </c>
      <c r="Q65" s="15">
        <v>458198837041</v>
      </c>
    </row>
    <row r="66" spans="1:17" ht="21" x14ac:dyDescent="0.25">
      <c r="A66" s="17" t="s">
        <v>114</v>
      </c>
      <c r="C66" s="15">
        <v>19652273358</v>
      </c>
      <c r="E66" s="15">
        <v>0</v>
      </c>
      <c r="G66" s="15">
        <v>0</v>
      </c>
      <c r="I66" s="15">
        <f t="shared" si="0"/>
        <v>19652273358</v>
      </c>
      <c r="K66" s="15">
        <v>229547799235</v>
      </c>
      <c r="M66" s="15">
        <v>-152500000</v>
      </c>
      <c r="O66" s="15">
        <v>0</v>
      </c>
      <c r="Q66" s="15">
        <v>229395299235</v>
      </c>
    </row>
    <row r="67" spans="1:17" ht="21" x14ac:dyDescent="0.25">
      <c r="A67" s="17" t="s">
        <v>87</v>
      </c>
      <c r="C67" s="15">
        <v>40216672754</v>
      </c>
      <c r="E67" s="15">
        <v>0</v>
      </c>
      <c r="G67" s="15">
        <v>0</v>
      </c>
      <c r="I67" s="15">
        <f t="shared" si="0"/>
        <v>40216672754</v>
      </c>
      <c r="K67" s="15">
        <v>459341393083</v>
      </c>
      <c r="M67" s="15">
        <v>-305000000</v>
      </c>
      <c r="O67" s="15">
        <v>0</v>
      </c>
      <c r="Q67" s="15">
        <v>459036393083</v>
      </c>
    </row>
    <row r="68" spans="1:17" ht="21" x14ac:dyDescent="0.25">
      <c r="A68" s="17" t="s">
        <v>129</v>
      </c>
      <c r="C68" s="15">
        <v>177950665654</v>
      </c>
      <c r="E68" s="15">
        <v>495256684112</v>
      </c>
      <c r="G68" s="15">
        <v>0</v>
      </c>
      <c r="I68" s="15">
        <f t="shared" si="0"/>
        <v>673207349766</v>
      </c>
      <c r="K68" s="15">
        <v>621343701210</v>
      </c>
      <c r="M68" s="15">
        <v>135733418737</v>
      </c>
      <c r="O68" s="15">
        <v>0</v>
      </c>
      <c r="Q68" s="15">
        <v>757077119947</v>
      </c>
    </row>
    <row r="69" spans="1:17" ht="21" x14ac:dyDescent="0.25">
      <c r="A69" s="17" t="s">
        <v>72</v>
      </c>
      <c r="C69" s="15">
        <v>0</v>
      </c>
      <c r="E69" s="15">
        <v>20016602154</v>
      </c>
      <c r="G69" s="15">
        <v>0</v>
      </c>
      <c r="I69" s="15">
        <f t="shared" si="0"/>
        <v>20016602154</v>
      </c>
      <c r="K69" s="15">
        <v>0</v>
      </c>
      <c r="M69" s="15">
        <v>183604470531</v>
      </c>
      <c r="O69" s="15">
        <v>0</v>
      </c>
      <c r="Q69" s="15">
        <v>183604470531</v>
      </c>
    </row>
    <row r="70" spans="1:17" ht="21" x14ac:dyDescent="0.25">
      <c r="A70" s="17" t="s">
        <v>75</v>
      </c>
      <c r="C70" s="15">
        <v>0</v>
      </c>
      <c r="E70" s="15">
        <v>21771204797</v>
      </c>
      <c r="G70" s="15">
        <v>0</v>
      </c>
      <c r="I70" s="15">
        <f t="shared" si="0"/>
        <v>21771204797</v>
      </c>
      <c r="K70" s="15">
        <v>0</v>
      </c>
      <c r="M70" s="15">
        <v>202555063846</v>
      </c>
      <c r="O70" s="15">
        <v>0</v>
      </c>
      <c r="Q70" s="15">
        <v>202555063846</v>
      </c>
    </row>
    <row r="71" spans="1:17" ht="21" x14ac:dyDescent="0.25">
      <c r="A71" s="17" t="s">
        <v>69</v>
      </c>
      <c r="C71" s="15">
        <v>0</v>
      </c>
      <c r="E71" s="15">
        <v>1414411209</v>
      </c>
      <c r="G71" s="15">
        <v>0</v>
      </c>
      <c r="I71" s="15">
        <f t="shared" si="0"/>
        <v>1414411209</v>
      </c>
      <c r="K71" s="15">
        <v>0</v>
      </c>
      <c r="M71" s="15">
        <v>9841524346</v>
      </c>
      <c r="O71" s="15">
        <v>0</v>
      </c>
      <c r="Q71" s="15">
        <v>9841524346</v>
      </c>
    </row>
    <row r="72" spans="1:17" ht="21" x14ac:dyDescent="0.25">
      <c r="A72" s="17" t="s">
        <v>65</v>
      </c>
      <c r="C72" s="15">
        <v>0</v>
      </c>
      <c r="E72" s="15">
        <v>1538498528</v>
      </c>
      <c r="G72" s="15">
        <v>0</v>
      </c>
      <c r="I72" s="15">
        <f t="shared" si="0"/>
        <v>1538498528</v>
      </c>
      <c r="K72" s="15">
        <v>0</v>
      </c>
      <c r="M72" s="15">
        <v>14520701591</v>
      </c>
      <c r="O72" s="15">
        <v>0</v>
      </c>
      <c r="Q72" s="15">
        <v>14520701591</v>
      </c>
    </row>
    <row r="73" spans="1:17" ht="21" x14ac:dyDescent="0.25">
      <c r="A73" s="17" t="s">
        <v>67</v>
      </c>
      <c r="C73" s="15">
        <v>0</v>
      </c>
      <c r="E73" s="15">
        <v>6583720730</v>
      </c>
      <c r="G73" s="15">
        <v>0</v>
      </c>
      <c r="I73" s="15">
        <f t="shared" ref="I73:I89" si="1">+G73+E73+C73</f>
        <v>6583720730</v>
      </c>
      <c r="K73" s="15">
        <v>0</v>
      </c>
      <c r="M73" s="15">
        <v>63586824346</v>
      </c>
      <c r="O73" s="15">
        <v>0</v>
      </c>
      <c r="Q73" s="15">
        <v>63586824346</v>
      </c>
    </row>
    <row r="74" spans="1:17" ht="21" x14ac:dyDescent="0.25">
      <c r="A74" s="17" t="s">
        <v>62</v>
      </c>
      <c r="C74" s="15">
        <v>0</v>
      </c>
      <c r="E74" s="15">
        <v>831121837</v>
      </c>
      <c r="G74" s="15">
        <v>0</v>
      </c>
      <c r="I74" s="15">
        <f t="shared" si="1"/>
        <v>831121837</v>
      </c>
      <c r="K74" s="15">
        <v>0</v>
      </c>
      <c r="M74" s="15">
        <v>9830265150</v>
      </c>
      <c r="O74" s="15">
        <v>0</v>
      </c>
      <c r="Q74" s="15">
        <v>9830265150</v>
      </c>
    </row>
    <row r="75" spans="1:17" ht="21" x14ac:dyDescent="0.25">
      <c r="A75" s="17" t="s">
        <v>53</v>
      </c>
      <c r="C75" s="15">
        <v>0</v>
      </c>
      <c r="E75" s="15">
        <v>24021322705</v>
      </c>
      <c r="G75" s="15">
        <v>0</v>
      </c>
      <c r="I75" s="15">
        <f t="shared" si="1"/>
        <v>24021322705</v>
      </c>
      <c r="K75" s="15">
        <v>0</v>
      </c>
      <c r="M75" s="15">
        <v>205282262290</v>
      </c>
      <c r="O75" s="15">
        <v>0</v>
      </c>
      <c r="Q75" s="15">
        <v>205282262290</v>
      </c>
    </row>
    <row r="76" spans="1:17" ht="21" x14ac:dyDescent="0.25">
      <c r="A76" s="17" t="s">
        <v>46</v>
      </c>
      <c r="C76" s="15">
        <v>0</v>
      </c>
      <c r="E76" s="15">
        <v>113379720347</v>
      </c>
      <c r="G76" s="15">
        <v>0</v>
      </c>
      <c r="I76" s="15">
        <f t="shared" si="1"/>
        <v>113379720347</v>
      </c>
      <c r="K76" s="15">
        <v>0</v>
      </c>
      <c r="M76" s="15">
        <v>1332296654096</v>
      </c>
      <c r="O76" s="15">
        <v>0</v>
      </c>
      <c r="Q76" s="15">
        <v>1332296654096</v>
      </c>
    </row>
    <row r="77" spans="1:17" ht="21" x14ac:dyDescent="0.25">
      <c r="A77" s="17" t="s">
        <v>50</v>
      </c>
      <c r="C77" s="15">
        <v>0</v>
      </c>
      <c r="E77" s="15">
        <v>42040603030</v>
      </c>
      <c r="G77" s="15">
        <v>0</v>
      </c>
      <c r="I77" s="15">
        <f t="shared" si="1"/>
        <v>42040603030</v>
      </c>
      <c r="K77" s="15">
        <v>0</v>
      </c>
      <c r="M77" s="15">
        <v>493930769431</v>
      </c>
      <c r="O77" s="15">
        <v>0</v>
      </c>
      <c r="Q77" s="15">
        <v>493930769431</v>
      </c>
    </row>
    <row r="78" spans="1:17" ht="21" x14ac:dyDescent="0.25">
      <c r="A78" s="17" t="s">
        <v>56</v>
      </c>
      <c r="C78" s="15">
        <v>0</v>
      </c>
      <c r="E78" s="15">
        <v>82012304426</v>
      </c>
      <c r="G78" s="15">
        <v>0</v>
      </c>
      <c r="I78" s="15">
        <f t="shared" si="1"/>
        <v>82012304426</v>
      </c>
      <c r="K78" s="15">
        <v>0</v>
      </c>
      <c r="M78" s="15">
        <v>963503625632</v>
      </c>
      <c r="O78" s="15">
        <v>0</v>
      </c>
      <c r="Q78" s="15">
        <v>963503625632</v>
      </c>
    </row>
    <row r="79" spans="1:17" ht="21" x14ac:dyDescent="0.25">
      <c r="A79" s="17" t="s">
        <v>110</v>
      </c>
      <c r="C79" s="15">
        <v>0</v>
      </c>
      <c r="E79" s="15">
        <v>0</v>
      </c>
      <c r="G79" s="15">
        <v>0</v>
      </c>
      <c r="I79" s="15">
        <f t="shared" si="1"/>
        <v>0</v>
      </c>
      <c r="K79" s="15">
        <v>0</v>
      </c>
      <c r="M79" s="15">
        <v>-7935604</v>
      </c>
      <c r="O79" s="15">
        <v>0</v>
      </c>
      <c r="Q79" s="15">
        <v>-7935604</v>
      </c>
    </row>
    <row r="80" spans="1:17" ht="21" x14ac:dyDescent="0.25">
      <c r="A80" s="17" t="s">
        <v>99</v>
      </c>
      <c r="C80" s="15">
        <v>0</v>
      </c>
      <c r="E80" s="15">
        <v>0</v>
      </c>
      <c r="G80" s="15">
        <v>0</v>
      </c>
      <c r="I80" s="15">
        <f t="shared" si="1"/>
        <v>0</v>
      </c>
      <c r="K80" s="15">
        <v>0</v>
      </c>
      <c r="M80" s="15">
        <v>-3391494202</v>
      </c>
      <c r="O80" s="15">
        <v>0</v>
      </c>
      <c r="Q80" s="15">
        <v>-3391494202</v>
      </c>
    </row>
    <row r="81" spans="1:17" ht="21" x14ac:dyDescent="0.25">
      <c r="A81" s="17" t="s">
        <v>102</v>
      </c>
      <c r="C81" s="15">
        <v>0</v>
      </c>
      <c r="E81" s="15">
        <v>18100044358</v>
      </c>
      <c r="G81" s="15">
        <v>0</v>
      </c>
      <c r="I81" s="15">
        <f t="shared" si="1"/>
        <v>18100044358</v>
      </c>
      <c r="K81" s="15">
        <v>0</v>
      </c>
      <c r="M81" s="15">
        <v>9525116741</v>
      </c>
      <c r="O81" s="15">
        <v>0</v>
      </c>
      <c r="Q81" s="15">
        <v>9525116741</v>
      </c>
    </row>
    <row r="82" spans="1:17" ht="21" x14ac:dyDescent="0.25">
      <c r="A82" s="17" t="s">
        <v>109</v>
      </c>
      <c r="C82" s="15">
        <v>0</v>
      </c>
      <c r="E82" s="15">
        <v>1025604372</v>
      </c>
      <c r="G82" s="15">
        <v>0</v>
      </c>
      <c r="I82" s="15">
        <f t="shared" si="1"/>
        <v>1025604372</v>
      </c>
      <c r="K82" s="15">
        <v>0</v>
      </c>
      <c r="M82" s="15">
        <v>478462255</v>
      </c>
      <c r="O82" s="15">
        <v>0</v>
      </c>
      <c r="Q82" s="15">
        <v>478462255</v>
      </c>
    </row>
    <row r="83" spans="1:17" ht="21" x14ac:dyDescent="0.25">
      <c r="A83" s="17" t="s">
        <v>112</v>
      </c>
      <c r="C83" s="15">
        <v>0</v>
      </c>
      <c r="E83" s="15">
        <v>0</v>
      </c>
      <c r="G83" s="15">
        <v>0</v>
      </c>
      <c r="I83" s="15">
        <f t="shared" si="1"/>
        <v>0</v>
      </c>
      <c r="K83" s="15">
        <v>0</v>
      </c>
      <c r="M83" s="15">
        <v>-813799501</v>
      </c>
      <c r="O83" s="15">
        <v>0</v>
      </c>
      <c r="Q83" s="15">
        <v>-813799501</v>
      </c>
    </row>
    <row r="84" spans="1:17" ht="21" x14ac:dyDescent="0.25">
      <c r="A84" s="17" t="s">
        <v>104</v>
      </c>
      <c r="C84" s="15">
        <v>0</v>
      </c>
      <c r="E84" s="15">
        <v>0</v>
      </c>
      <c r="G84" s="15">
        <v>0</v>
      </c>
      <c r="I84" s="15">
        <f t="shared" si="1"/>
        <v>0</v>
      </c>
      <c r="K84" s="15">
        <v>0</v>
      </c>
      <c r="M84" s="15">
        <v>-557571937</v>
      </c>
      <c r="O84" s="15">
        <v>0</v>
      </c>
      <c r="Q84" s="15">
        <v>-557571937</v>
      </c>
    </row>
    <row r="85" spans="1:17" ht="21" x14ac:dyDescent="0.25">
      <c r="A85" s="17" t="s">
        <v>96</v>
      </c>
      <c r="C85" s="15">
        <v>0</v>
      </c>
      <c r="E85" s="15">
        <v>0</v>
      </c>
      <c r="G85" s="15">
        <v>0</v>
      </c>
      <c r="I85" s="15">
        <f t="shared" si="1"/>
        <v>0</v>
      </c>
      <c r="K85" s="15">
        <v>0</v>
      </c>
      <c r="M85" s="15">
        <v>-228009958</v>
      </c>
      <c r="O85" s="15">
        <v>0</v>
      </c>
      <c r="Q85" s="15">
        <v>-228009958</v>
      </c>
    </row>
    <row r="86" spans="1:17" ht="21" x14ac:dyDescent="0.25">
      <c r="A86" s="17" t="s">
        <v>106</v>
      </c>
      <c r="C86" s="15">
        <v>0</v>
      </c>
      <c r="E86" s="15">
        <v>0</v>
      </c>
      <c r="G86" s="15">
        <v>0</v>
      </c>
      <c r="I86" s="15">
        <f t="shared" si="1"/>
        <v>0</v>
      </c>
      <c r="K86" s="15">
        <v>0</v>
      </c>
      <c r="M86" s="15">
        <v>-1440988295</v>
      </c>
      <c r="O86" s="15">
        <v>0</v>
      </c>
      <c r="Q86" s="15">
        <v>-1440988295</v>
      </c>
    </row>
    <row r="87" spans="1:17" ht="21" x14ac:dyDescent="0.25">
      <c r="A87" s="17" t="s">
        <v>93</v>
      </c>
      <c r="C87" s="15">
        <v>0</v>
      </c>
      <c r="E87" s="15">
        <v>0</v>
      </c>
      <c r="G87" s="15">
        <v>0</v>
      </c>
      <c r="I87" s="15">
        <f t="shared" si="1"/>
        <v>0</v>
      </c>
      <c r="K87" s="15">
        <v>0</v>
      </c>
      <c r="M87" s="15">
        <v>-919178572</v>
      </c>
      <c r="O87" s="15">
        <v>0</v>
      </c>
      <c r="Q87" s="15">
        <v>-919178572</v>
      </c>
    </row>
    <row r="88" spans="1:17" ht="21" x14ac:dyDescent="0.25">
      <c r="A88" s="17" t="s">
        <v>178</v>
      </c>
      <c r="C88" s="15">
        <v>0</v>
      </c>
      <c r="E88" s="15">
        <v>-483958593</v>
      </c>
      <c r="G88" s="15">
        <v>0</v>
      </c>
      <c r="I88" s="15">
        <f t="shared" si="1"/>
        <v>-483958593</v>
      </c>
      <c r="K88" s="15">
        <v>0</v>
      </c>
      <c r="M88" s="15">
        <v>-483958593</v>
      </c>
      <c r="O88" s="15">
        <v>0</v>
      </c>
      <c r="Q88" s="15">
        <v>-483958593</v>
      </c>
    </row>
    <row r="89" spans="1:17" ht="21" x14ac:dyDescent="0.25">
      <c r="A89" s="17" t="s">
        <v>181</v>
      </c>
      <c r="C89" s="15">
        <v>0</v>
      </c>
      <c r="E89" s="15">
        <v>-60722468</v>
      </c>
      <c r="G89" s="15">
        <v>0</v>
      </c>
      <c r="I89" s="15">
        <f t="shared" si="1"/>
        <v>-60722468</v>
      </c>
      <c r="K89" s="15">
        <v>0</v>
      </c>
      <c r="M89" s="15">
        <v>-60722468</v>
      </c>
      <c r="O89" s="15">
        <v>0</v>
      </c>
      <c r="Q89" s="15">
        <v>-60722468</v>
      </c>
    </row>
    <row r="90" spans="1:17" ht="21" x14ac:dyDescent="0.25">
      <c r="A90" s="17" t="s">
        <v>25</v>
      </c>
      <c r="C90" s="18">
        <f>SUM(C8:C89)</f>
        <v>3017328741550</v>
      </c>
      <c r="D90" s="17"/>
      <c r="E90" s="18">
        <f>SUM(E8:E89)</f>
        <v>1405452140970</v>
      </c>
      <c r="F90" s="17"/>
      <c r="G90" s="18">
        <f>SUM(G8:G89)</f>
        <v>0</v>
      </c>
      <c r="H90" s="17"/>
      <c r="I90" s="18">
        <f>SUM(I8:I89)</f>
        <v>4422780882520</v>
      </c>
      <c r="J90" s="17"/>
      <c r="K90" s="18">
        <f>SUM(K8:K89)</f>
        <v>27364632168348</v>
      </c>
      <c r="L90" s="17"/>
      <c r="M90" s="18">
        <f>SUM(M8:M89)</f>
        <v>-362683723591</v>
      </c>
      <c r="N90" s="17"/>
      <c r="O90" s="18">
        <f>SUM(O8:O89)</f>
        <v>-7245910103545</v>
      </c>
      <c r="P90" s="17"/>
      <c r="Q90" s="18">
        <f>SUM(Q8:Q89)</f>
        <v>19748321094924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AF59-D078-4921-8F8C-ECEE4525611B}">
  <dimension ref="A1:N27"/>
  <sheetViews>
    <sheetView rightToLeft="1" topLeftCell="A7" zoomScale="145" zoomScaleNormal="145" zoomScaleSheetLayoutView="100" workbookViewId="0">
      <selection activeCell="E19" sqref="E19"/>
    </sheetView>
  </sheetViews>
  <sheetFormatPr defaultRowHeight="18" x14ac:dyDescent="0.45"/>
  <cols>
    <col min="1" max="1" width="22.7109375" style="28" customWidth="1"/>
    <col min="2" max="2" width="20.85546875" style="28" bestFit="1" customWidth="1"/>
    <col min="3" max="3" width="17" style="28" bestFit="1" customWidth="1"/>
    <col min="4" max="4" width="12.85546875" style="28" bestFit="1" customWidth="1"/>
    <col min="5" max="5" width="17.5703125" style="28" bestFit="1" customWidth="1"/>
    <col min="6" max="6" width="20.5703125" style="28" customWidth="1"/>
    <col min="7" max="7" width="8.85546875" style="28" bestFit="1" customWidth="1"/>
    <col min="8" max="8" width="19.42578125" style="28" bestFit="1" customWidth="1"/>
    <col min="9" max="9" width="16.140625" style="28" bestFit="1" customWidth="1"/>
    <col min="10" max="10" width="14.28515625" style="28" bestFit="1" customWidth="1"/>
    <col min="11" max="11" width="9.140625" style="28"/>
    <col min="12" max="12" width="15.42578125" style="28" bestFit="1" customWidth="1"/>
    <col min="13" max="13" width="13.7109375" style="28" bestFit="1" customWidth="1"/>
    <col min="14" max="16384" width="9.140625" style="28"/>
  </cols>
  <sheetData>
    <row r="1" spans="1:14" ht="21" x14ac:dyDescent="0.55000000000000004">
      <c r="A1" s="26" t="s">
        <v>346</v>
      </c>
      <c r="B1" s="26"/>
      <c r="C1" s="26"/>
      <c r="D1" s="26"/>
      <c r="E1" s="26"/>
      <c r="F1" s="26"/>
      <c r="G1" s="26"/>
      <c r="H1" s="26"/>
      <c r="I1" s="27"/>
      <c r="J1" s="27"/>
      <c r="K1" s="27"/>
      <c r="L1" s="27"/>
      <c r="M1" s="27"/>
      <c r="N1" s="27"/>
    </row>
    <row r="2" spans="1:14" ht="21" x14ac:dyDescent="0.55000000000000004">
      <c r="A2" s="26" t="s">
        <v>347</v>
      </c>
      <c r="B2" s="26"/>
      <c r="C2" s="26"/>
      <c r="D2" s="26"/>
      <c r="E2" s="26"/>
      <c r="F2" s="26"/>
      <c r="G2" s="26"/>
      <c r="H2" s="26"/>
      <c r="I2" s="27"/>
      <c r="J2" s="27"/>
      <c r="K2" s="27"/>
      <c r="L2" s="27"/>
      <c r="M2" s="27"/>
      <c r="N2" s="27"/>
    </row>
    <row r="3" spans="1:14" ht="21" x14ac:dyDescent="0.55000000000000004">
      <c r="A3" s="26" t="s">
        <v>2</v>
      </c>
      <c r="B3" s="26"/>
      <c r="C3" s="26"/>
      <c r="D3" s="26"/>
      <c r="E3" s="26"/>
      <c r="F3" s="26"/>
      <c r="G3" s="26"/>
      <c r="H3" s="26"/>
      <c r="I3" s="27"/>
      <c r="J3" s="27"/>
      <c r="K3" s="27"/>
      <c r="L3" s="27"/>
      <c r="M3" s="27"/>
      <c r="N3" s="27"/>
    </row>
    <row r="5" spans="1:14" ht="19.5" x14ac:dyDescent="0.45">
      <c r="A5" s="29" t="s">
        <v>348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7" spans="1:14" ht="30" x14ac:dyDescent="0.45">
      <c r="A7" s="30" t="s">
        <v>349</v>
      </c>
      <c r="B7" s="30" t="s">
        <v>350</v>
      </c>
      <c r="C7" s="30" t="s">
        <v>351</v>
      </c>
      <c r="D7" s="30" t="s">
        <v>352</v>
      </c>
      <c r="E7" s="30" t="s">
        <v>353</v>
      </c>
      <c r="F7" s="30" t="s">
        <v>354</v>
      </c>
      <c r="G7" s="30" t="s">
        <v>355</v>
      </c>
      <c r="H7" s="30" t="s">
        <v>356</v>
      </c>
    </row>
    <row r="8" spans="1:14" ht="19.5" customHeight="1" x14ac:dyDescent="0.45">
      <c r="A8" s="31"/>
      <c r="B8" s="31"/>
      <c r="C8" s="32" t="s">
        <v>357</v>
      </c>
      <c r="D8" s="10">
        <v>2000000</v>
      </c>
      <c r="E8" s="10">
        <v>2000000000000</v>
      </c>
      <c r="F8" s="10">
        <v>8018812470</v>
      </c>
      <c r="G8" s="10">
        <v>23</v>
      </c>
      <c r="H8" s="10">
        <v>34</v>
      </c>
    </row>
    <row r="9" spans="1:14" x14ac:dyDescent="0.45">
      <c r="A9" s="31"/>
      <c r="B9" s="31"/>
      <c r="C9" s="32" t="s">
        <v>358</v>
      </c>
      <c r="D9" s="10">
        <v>1440000</v>
      </c>
      <c r="E9" s="10">
        <v>1440000000000</v>
      </c>
      <c r="F9" s="10">
        <v>11596077961</v>
      </c>
      <c r="G9" s="10">
        <v>23</v>
      </c>
      <c r="H9" s="10">
        <v>39</v>
      </c>
    </row>
    <row r="10" spans="1:14" x14ac:dyDescent="0.45">
      <c r="A10" s="31"/>
      <c r="B10" s="31"/>
      <c r="C10" s="32" t="s">
        <v>186</v>
      </c>
      <c r="D10" s="10">
        <v>1000000</v>
      </c>
      <c r="E10" s="10">
        <v>1000000000000</v>
      </c>
      <c r="F10" s="10">
        <v>10762676069</v>
      </c>
      <c r="G10" s="10">
        <v>23</v>
      </c>
      <c r="H10" s="10">
        <v>42</v>
      </c>
    </row>
    <row r="11" spans="1:14" s="33" customFormat="1" ht="16.5" customHeight="1" x14ac:dyDescent="0.45">
      <c r="A11" s="31"/>
      <c r="B11" s="31"/>
      <c r="C11" s="32" t="s">
        <v>359</v>
      </c>
      <c r="D11" s="10">
        <v>3500000</v>
      </c>
      <c r="E11" s="10">
        <v>3500000000000</v>
      </c>
      <c r="F11" s="10">
        <v>20551532026</v>
      </c>
      <c r="G11" s="10" t="s">
        <v>360</v>
      </c>
      <c r="H11" s="10">
        <v>39</v>
      </c>
      <c r="I11" s="28"/>
      <c r="J11" s="28"/>
    </row>
    <row r="12" spans="1:14" x14ac:dyDescent="0.45">
      <c r="A12" s="31"/>
      <c r="B12" s="31"/>
      <c r="C12" s="32" t="s">
        <v>361</v>
      </c>
      <c r="D12" s="10">
        <v>1000000</v>
      </c>
      <c r="E12" s="10">
        <v>1000000000000</v>
      </c>
      <c r="F12" s="10">
        <v>4121978023</v>
      </c>
      <c r="G12" s="10" t="s">
        <v>360</v>
      </c>
      <c r="H12" s="10" t="s">
        <v>362</v>
      </c>
    </row>
    <row r="13" spans="1:14" x14ac:dyDescent="0.45">
      <c r="A13" s="31"/>
      <c r="B13" s="31"/>
      <c r="C13" s="32" t="s">
        <v>363</v>
      </c>
      <c r="D13" s="10">
        <v>2500000</v>
      </c>
      <c r="E13" s="10">
        <f>D13*1000000</f>
        <v>2500000000000</v>
      </c>
      <c r="F13" s="10">
        <v>22726733578</v>
      </c>
      <c r="G13" s="10">
        <v>23</v>
      </c>
      <c r="H13" s="10">
        <v>38.1</v>
      </c>
    </row>
    <row r="14" spans="1:14" x14ac:dyDescent="0.45">
      <c r="A14" s="31"/>
      <c r="B14" s="31"/>
      <c r="C14" s="32" t="s">
        <v>364</v>
      </c>
      <c r="D14" s="10">
        <v>2400000</v>
      </c>
      <c r="E14" s="10">
        <v>2400000000000</v>
      </c>
      <c r="F14" s="10">
        <v>20390439689</v>
      </c>
      <c r="G14" s="10">
        <v>23</v>
      </c>
      <c r="H14" s="10">
        <v>39</v>
      </c>
    </row>
    <row r="15" spans="1:14" x14ac:dyDescent="0.45">
      <c r="A15" s="31"/>
      <c r="B15" s="31"/>
      <c r="C15" s="34" t="s">
        <v>365</v>
      </c>
      <c r="D15" s="10">
        <v>2400000</v>
      </c>
      <c r="E15" s="10">
        <v>2400000000000</v>
      </c>
      <c r="F15" s="10">
        <v>16814673482</v>
      </c>
      <c r="G15" s="10">
        <v>23</v>
      </c>
      <c r="H15" s="10" t="s">
        <v>366</v>
      </c>
    </row>
    <row r="16" spans="1:14" ht="36" customHeight="1" x14ac:dyDescent="0.45">
      <c r="A16" s="35"/>
      <c r="B16" s="35"/>
      <c r="C16" s="32" t="s">
        <v>367</v>
      </c>
      <c r="D16" s="10">
        <v>3207600</v>
      </c>
      <c r="E16" s="10">
        <v>4947864134400</v>
      </c>
      <c r="F16" s="10">
        <v>43333839180</v>
      </c>
      <c r="G16" s="10" t="s">
        <v>360</v>
      </c>
      <c r="H16" s="10">
        <v>37</v>
      </c>
    </row>
    <row r="17" spans="1:10" s="33" customFormat="1" ht="16.5" customHeight="1" x14ac:dyDescent="0.45">
      <c r="A17" s="32" t="s">
        <v>368</v>
      </c>
      <c r="B17" s="36" t="s">
        <v>369</v>
      </c>
      <c r="C17" s="32" t="s">
        <v>370</v>
      </c>
      <c r="D17" s="10">
        <v>370370370</v>
      </c>
      <c r="E17" s="10">
        <v>370413886</v>
      </c>
      <c r="F17" s="10">
        <v>7779880528</v>
      </c>
      <c r="G17" s="10" t="s">
        <v>360</v>
      </c>
      <c r="H17" s="32">
        <v>36</v>
      </c>
      <c r="I17" s="28"/>
      <c r="J17" s="28"/>
    </row>
    <row r="18" spans="1:10" s="33" customFormat="1" ht="16.5" customHeight="1" x14ac:dyDescent="0.45">
      <c r="A18" s="32" t="s">
        <v>371</v>
      </c>
      <c r="B18" s="37"/>
      <c r="C18" s="32" t="s">
        <v>372</v>
      </c>
      <c r="D18" s="10">
        <v>460251</v>
      </c>
      <c r="E18" s="10">
        <v>1979976789450</v>
      </c>
      <c r="F18" s="10">
        <v>17504999989</v>
      </c>
      <c r="G18" s="10" t="s">
        <v>360</v>
      </c>
      <c r="H18" s="10">
        <v>37</v>
      </c>
      <c r="I18" s="28"/>
      <c r="J18" s="28"/>
    </row>
    <row r="19" spans="1:10" s="33" customFormat="1" ht="16.5" customHeight="1" x14ac:dyDescent="0.45">
      <c r="A19" s="32" t="s">
        <v>373</v>
      </c>
      <c r="B19" s="37"/>
      <c r="C19" s="32" t="s">
        <v>374</v>
      </c>
      <c r="D19" s="10">
        <v>367647050</v>
      </c>
      <c r="E19" s="10">
        <v>2500367587050</v>
      </c>
      <c r="F19" s="10">
        <v>12656380943</v>
      </c>
      <c r="G19" s="10" t="s">
        <v>360</v>
      </c>
      <c r="H19" s="10">
        <v>37.799999999999997</v>
      </c>
      <c r="I19" s="28"/>
      <c r="J19" s="28"/>
    </row>
    <row r="20" spans="1:10" s="33" customFormat="1" ht="16.5" customHeight="1" x14ac:dyDescent="0.45">
      <c r="A20" s="32" t="s">
        <v>375</v>
      </c>
      <c r="B20" s="37"/>
      <c r="C20" s="32" t="s">
        <v>376</v>
      </c>
      <c r="D20" s="10">
        <v>8465011287</v>
      </c>
      <c r="E20" s="10">
        <v>15001943513057</v>
      </c>
      <c r="F20" s="10">
        <v>157957190099</v>
      </c>
      <c r="G20" s="10">
        <v>30</v>
      </c>
      <c r="H20" s="10">
        <v>40</v>
      </c>
      <c r="I20" s="28"/>
      <c r="J20" s="28"/>
    </row>
    <row r="21" spans="1:10" s="33" customFormat="1" ht="16.5" customHeight="1" x14ac:dyDescent="0.45">
      <c r="A21" s="32" t="s">
        <v>377</v>
      </c>
      <c r="B21" s="37"/>
      <c r="C21" s="32" t="s">
        <v>378</v>
      </c>
      <c r="D21" s="10">
        <v>963700</v>
      </c>
      <c r="E21" s="10">
        <v>3999707714200</v>
      </c>
      <c r="F21" s="10">
        <v>35273589599</v>
      </c>
      <c r="G21" s="10" t="s">
        <v>360</v>
      </c>
      <c r="H21" s="10" t="s">
        <v>379</v>
      </c>
      <c r="I21" s="28"/>
      <c r="J21" s="28"/>
    </row>
    <row r="22" spans="1:10" s="33" customFormat="1" ht="16.5" customHeight="1" x14ac:dyDescent="0.45">
      <c r="A22" s="31"/>
      <c r="B22" s="37"/>
      <c r="C22" s="32" t="s">
        <v>380</v>
      </c>
      <c r="D22" s="10">
        <v>1000000</v>
      </c>
      <c r="E22" s="10">
        <v>1000000000000</v>
      </c>
      <c r="F22" s="10">
        <v>7149220837</v>
      </c>
      <c r="G22" s="10" t="s">
        <v>360</v>
      </c>
      <c r="H22" s="10" t="s">
        <v>366</v>
      </c>
      <c r="I22" s="28"/>
      <c r="J22" s="28"/>
    </row>
    <row r="23" spans="1:10" s="33" customFormat="1" ht="16.5" customHeight="1" x14ac:dyDescent="0.45">
      <c r="A23" s="35"/>
      <c r="B23" s="37"/>
      <c r="C23" s="32" t="s">
        <v>381</v>
      </c>
      <c r="D23" s="10">
        <v>3000000</v>
      </c>
      <c r="E23" s="10">
        <v>3000000000000</v>
      </c>
      <c r="F23" s="10">
        <v>21680658108</v>
      </c>
      <c r="G23" s="10">
        <v>23</v>
      </c>
      <c r="H23" s="10" t="s">
        <v>382</v>
      </c>
      <c r="I23" s="28"/>
      <c r="J23" s="28"/>
    </row>
    <row r="24" spans="1:10" s="33" customFormat="1" ht="16.5" customHeight="1" x14ac:dyDescent="0.45">
      <c r="A24" s="32" t="s">
        <v>190</v>
      </c>
      <c r="B24" s="37"/>
      <c r="C24" s="32" t="s">
        <v>383</v>
      </c>
      <c r="D24" s="10">
        <v>5000000</v>
      </c>
      <c r="E24" s="10">
        <v>5000000000000</v>
      </c>
      <c r="F24" s="10">
        <v>48781845923</v>
      </c>
      <c r="G24" s="10">
        <v>23</v>
      </c>
      <c r="H24" s="10" t="s">
        <v>384</v>
      </c>
      <c r="I24" s="28"/>
      <c r="J24" s="28"/>
    </row>
    <row r="25" spans="1:10" x14ac:dyDescent="0.45">
      <c r="A25" s="32" t="s">
        <v>186</v>
      </c>
      <c r="B25" s="37"/>
      <c r="C25" s="34" t="s">
        <v>186</v>
      </c>
      <c r="D25" s="10">
        <v>15000000</v>
      </c>
      <c r="E25" s="10">
        <v>15000000000000</v>
      </c>
      <c r="F25" s="10">
        <v>98444964868</v>
      </c>
      <c r="G25" s="10">
        <v>23</v>
      </c>
      <c r="H25" s="10">
        <v>41</v>
      </c>
    </row>
    <row r="26" spans="1:10" ht="54" x14ac:dyDescent="0.45">
      <c r="A26" s="32" t="s">
        <v>385</v>
      </c>
      <c r="B26" s="38"/>
      <c r="C26" s="32" t="s">
        <v>386</v>
      </c>
      <c r="D26" s="10">
        <v>2000000</v>
      </c>
      <c r="E26" s="10">
        <v>2000000000000</v>
      </c>
      <c r="F26" s="10">
        <v>16474273580</v>
      </c>
      <c r="G26" s="10">
        <v>23</v>
      </c>
      <c r="H26" s="10" t="s">
        <v>387</v>
      </c>
    </row>
    <row r="27" spans="1:10" s="33" customFormat="1" ht="16.5" customHeight="1" x14ac:dyDescent="0.45">
      <c r="A27" s="32" t="s">
        <v>388</v>
      </c>
      <c r="B27" s="39" t="s">
        <v>389</v>
      </c>
      <c r="C27" s="32" t="s">
        <v>390</v>
      </c>
      <c r="D27" s="10">
        <v>450000</v>
      </c>
      <c r="E27" s="10">
        <v>450000000000</v>
      </c>
      <c r="F27" s="10">
        <v>2451406406</v>
      </c>
      <c r="G27" s="10" t="s">
        <v>360</v>
      </c>
      <c r="H27" s="10">
        <v>38</v>
      </c>
      <c r="I27" s="28"/>
      <c r="J27" s="28"/>
    </row>
  </sheetData>
  <mergeCells count="8">
    <mergeCell ref="B17:B26"/>
    <mergeCell ref="A22:A23"/>
    <mergeCell ref="A1:H1"/>
    <mergeCell ref="A2:H2"/>
    <mergeCell ref="A3:H3"/>
    <mergeCell ref="A5:N5"/>
    <mergeCell ref="A8:A16"/>
    <mergeCell ref="B8:B16"/>
  </mergeCells>
  <pageMargins left="0.7" right="0.7" top="0.75" bottom="0.75" header="0.3" footer="0.3"/>
  <pageSetup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2:S12"/>
  <sheetViews>
    <sheetView rightToLeft="1" workbookViewId="0">
      <selection activeCell="E19" sqref="E19"/>
    </sheetView>
  </sheetViews>
  <sheetFormatPr defaultRowHeight="18.75" x14ac:dyDescent="0.25"/>
  <cols>
    <col min="1" max="1" width="33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</row>
    <row r="3" spans="1:19" ht="26.25" x14ac:dyDescent="0.25">
      <c r="A3" s="12" t="s">
        <v>257</v>
      </c>
      <c r="B3" s="12" t="s">
        <v>257</v>
      </c>
      <c r="C3" s="12" t="s">
        <v>257</v>
      </c>
      <c r="D3" s="12" t="s">
        <v>257</v>
      </c>
      <c r="E3" s="12" t="s">
        <v>257</v>
      </c>
      <c r="F3" s="12" t="s">
        <v>257</v>
      </c>
      <c r="G3" s="12" t="s">
        <v>257</v>
      </c>
      <c r="H3" s="12" t="s">
        <v>257</v>
      </c>
      <c r="I3" s="12" t="s">
        <v>257</v>
      </c>
      <c r="J3" s="12" t="s">
        <v>257</v>
      </c>
      <c r="K3" s="12" t="s">
        <v>257</v>
      </c>
      <c r="L3" s="12" t="s">
        <v>257</v>
      </c>
      <c r="M3" s="12" t="s">
        <v>257</v>
      </c>
      <c r="N3" s="12" t="s">
        <v>257</v>
      </c>
      <c r="O3" s="12" t="s">
        <v>257</v>
      </c>
      <c r="P3" s="12" t="s">
        <v>257</v>
      </c>
      <c r="Q3" s="12" t="s">
        <v>257</v>
      </c>
      <c r="R3" s="12" t="s">
        <v>257</v>
      </c>
      <c r="S3" s="12" t="s">
        <v>257</v>
      </c>
    </row>
    <row r="4" spans="1:19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</row>
    <row r="6" spans="1:19" ht="26.25" x14ac:dyDescent="0.25">
      <c r="A6" s="11" t="s">
        <v>3</v>
      </c>
      <c r="C6" s="11" t="s">
        <v>292</v>
      </c>
      <c r="D6" s="11" t="s">
        <v>292</v>
      </c>
      <c r="E6" s="11" t="s">
        <v>292</v>
      </c>
      <c r="F6" s="11" t="s">
        <v>292</v>
      </c>
      <c r="G6" s="11" t="s">
        <v>292</v>
      </c>
      <c r="I6" s="11" t="s">
        <v>259</v>
      </c>
      <c r="J6" s="11" t="s">
        <v>259</v>
      </c>
      <c r="K6" s="11" t="s">
        <v>259</v>
      </c>
      <c r="L6" s="11" t="s">
        <v>259</v>
      </c>
      <c r="M6" s="11" t="s">
        <v>259</v>
      </c>
      <c r="O6" s="11" t="s">
        <v>260</v>
      </c>
      <c r="P6" s="11" t="s">
        <v>260</v>
      </c>
      <c r="Q6" s="11" t="s">
        <v>260</v>
      </c>
      <c r="R6" s="11" t="s">
        <v>260</v>
      </c>
      <c r="S6" s="11" t="s">
        <v>260</v>
      </c>
    </row>
    <row r="7" spans="1:19" ht="26.25" x14ac:dyDescent="0.25">
      <c r="A7" s="11" t="s">
        <v>3</v>
      </c>
      <c r="C7" s="11" t="s">
        <v>293</v>
      </c>
      <c r="E7" s="11" t="s">
        <v>294</v>
      </c>
      <c r="G7" s="11" t="s">
        <v>295</v>
      </c>
      <c r="I7" s="11" t="s">
        <v>296</v>
      </c>
      <c r="K7" s="11" t="s">
        <v>263</v>
      </c>
      <c r="M7" s="11" t="s">
        <v>297</v>
      </c>
      <c r="O7" s="11" t="s">
        <v>296</v>
      </c>
      <c r="Q7" s="11" t="s">
        <v>263</v>
      </c>
      <c r="S7" s="11" t="s">
        <v>297</v>
      </c>
    </row>
    <row r="8" spans="1:19" ht="21" x14ac:dyDescent="0.25">
      <c r="A8" s="2" t="s">
        <v>24</v>
      </c>
      <c r="C8" s="1" t="s">
        <v>298</v>
      </c>
      <c r="E8" s="3">
        <v>494909488</v>
      </c>
      <c r="G8" s="3">
        <v>370</v>
      </c>
      <c r="I8" s="3">
        <v>0</v>
      </c>
      <c r="K8" s="3">
        <v>0</v>
      </c>
      <c r="M8" s="3">
        <v>0</v>
      </c>
      <c r="O8" s="3">
        <v>183116510560</v>
      </c>
      <c r="Q8" s="3">
        <v>0</v>
      </c>
      <c r="S8" s="3">
        <f>+O8-Q8</f>
        <v>183116510560</v>
      </c>
    </row>
    <row r="9" spans="1:19" ht="21" x14ac:dyDescent="0.25">
      <c r="A9" s="2" t="s">
        <v>299</v>
      </c>
      <c r="C9" s="1" t="s">
        <v>300</v>
      </c>
      <c r="E9" s="3">
        <v>540123452</v>
      </c>
      <c r="G9" s="3">
        <v>357</v>
      </c>
      <c r="I9" s="3">
        <v>0</v>
      </c>
      <c r="K9" s="3">
        <v>0</v>
      </c>
      <c r="M9" s="3">
        <v>0</v>
      </c>
      <c r="O9" s="3">
        <v>192824072364</v>
      </c>
      <c r="Q9" s="3">
        <v>0</v>
      </c>
      <c r="S9" s="3">
        <f t="shared" ref="S9:S11" si="0">+O9-Q9</f>
        <v>192824072364</v>
      </c>
    </row>
    <row r="10" spans="1:19" ht="21" x14ac:dyDescent="0.25">
      <c r="A10" s="2" t="s">
        <v>15</v>
      </c>
      <c r="C10" s="1" t="s">
        <v>301</v>
      </c>
      <c r="E10" s="3">
        <v>27000000</v>
      </c>
      <c r="G10" s="3">
        <v>34</v>
      </c>
      <c r="I10" s="3">
        <v>0</v>
      </c>
      <c r="K10" s="3">
        <v>0</v>
      </c>
      <c r="M10" s="3">
        <v>0</v>
      </c>
      <c r="O10" s="3">
        <v>931034484</v>
      </c>
      <c r="Q10" s="3">
        <v>0</v>
      </c>
      <c r="S10" s="3">
        <f t="shared" si="0"/>
        <v>931034484</v>
      </c>
    </row>
    <row r="11" spans="1:19" ht="21" x14ac:dyDescent="0.25">
      <c r="A11" s="2" t="s">
        <v>302</v>
      </c>
      <c r="C11" s="1" t="s">
        <v>301</v>
      </c>
      <c r="E11" s="3">
        <v>66800000</v>
      </c>
      <c r="G11" s="3">
        <v>20</v>
      </c>
      <c r="I11" s="3">
        <v>0</v>
      </c>
      <c r="K11" s="3">
        <v>0</v>
      </c>
      <c r="M11" s="3">
        <v>0</v>
      </c>
      <c r="O11" s="3">
        <v>1336000000</v>
      </c>
      <c r="Q11" s="3">
        <v>0</v>
      </c>
      <c r="S11" s="3">
        <f t="shared" si="0"/>
        <v>1336000000</v>
      </c>
    </row>
    <row r="12" spans="1:19" ht="21" x14ac:dyDescent="0.25">
      <c r="A12" s="2" t="s">
        <v>25</v>
      </c>
      <c r="C12" s="1" t="s">
        <v>25</v>
      </c>
      <c r="E12" s="1" t="s">
        <v>25</v>
      </c>
      <c r="G12" s="1" t="s">
        <v>25</v>
      </c>
      <c r="I12" s="5">
        <f>SUM(I8:I11)</f>
        <v>0</v>
      </c>
      <c r="J12" s="2"/>
      <c r="K12" s="5">
        <f>SUM(K8:K11)</f>
        <v>0</v>
      </c>
      <c r="L12" s="2"/>
      <c r="M12" s="5">
        <f>SUM(M8:M11)</f>
        <v>0</v>
      </c>
      <c r="N12" s="2"/>
      <c r="O12" s="5">
        <f>SUM(O8:O11)</f>
        <v>378207617408</v>
      </c>
      <c r="P12" s="2"/>
      <c r="Q12" s="5">
        <f>SUM(Q8:Q11)</f>
        <v>0</v>
      </c>
      <c r="R12" s="2"/>
      <c r="S12" s="5">
        <f>SUM(S8:S11)</f>
        <v>378207617408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2:M54"/>
  <sheetViews>
    <sheetView rightToLeft="1" topLeftCell="A35" workbookViewId="0">
      <selection activeCell="E19" sqref="E19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</row>
    <row r="3" spans="1:13" ht="26.25" x14ac:dyDescent="0.25">
      <c r="A3" s="12" t="s">
        <v>257</v>
      </c>
      <c r="B3" s="12" t="s">
        <v>257</v>
      </c>
      <c r="C3" s="12" t="s">
        <v>257</v>
      </c>
      <c r="D3" s="12" t="s">
        <v>257</v>
      </c>
      <c r="E3" s="12" t="s">
        <v>257</v>
      </c>
      <c r="F3" s="12" t="s">
        <v>257</v>
      </c>
      <c r="G3" s="12" t="s">
        <v>257</v>
      </c>
      <c r="H3" s="12" t="s">
        <v>257</v>
      </c>
      <c r="I3" s="12" t="s">
        <v>257</v>
      </c>
      <c r="J3" s="12" t="s">
        <v>257</v>
      </c>
      <c r="K3" s="12" t="s">
        <v>257</v>
      </c>
      <c r="L3" s="12" t="s">
        <v>257</v>
      </c>
      <c r="M3" s="12" t="s">
        <v>257</v>
      </c>
    </row>
    <row r="4" spans="1:13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</row>
    <row r="6" spans="1:13" ht="27" thickBot="1" x14ac:dyDescent="0.3">
      <c r="A6" s="4" t="s">
        <v>258</v>
      </c>
      <c r="C6" s="11" t="s">
        <v>259</v>
      </c>
      <c r="D6" s="11" t="s">
        <v>259</v>
      </c>
      <c r="E6" s="11" t="s">
        <v>259</v>
      </c>
      <c r="F6" s="11" t="s">
        <v>259</v>
      </c>
      <c r="G6" s="11" t="s">
        <v>259</v>
      </c>
      <c r="I6" s="11" t="s">
        <v>260</v>
      </c>
      <c r="J6" s="11" t="s">
        <v>260</v>
      </c>
      <c r="K6" s="11" t="s">
        <v>260</v>
      </c>
      <c r="L6" s="11" t="s">
        <v>260</v>
      </c>
      <c r="M6" s="11" t="s">
        <v>260</v>
      </c>
    </row>
    <row r="7" spans="1:13" ht="27" thickBot="1" x14ac:dyDescent="0.3">
      <c r="A7" s="11" t="s">
        <v>261</v>
      </c>
      <c r="C7" s="11" t="s">
        <v>262</v>
      </c>
      <c r="E7" s="11" t="s">
        <v>263</v>
      </c>
      <c r="G7" s="11" t="s">
        <v>264</v>
      </c>
      <c r="I7" s="11" t="s">
        <v>262</v>
      </c>
      <c r="K7" s="11" t="s">
        <v>263</v>
      </c>
      <c r="M7" s="11" t="s">
        <v>264</v>
      </c>
    </row>
    <row r="8" spans="1:13" ht="21" x14ac:dyDescent="0.25">
      <c r="A8" s="2" t="s">
        <v>265</v>
      </c>
      <c r="C8" s="3">
        <v>0</v>
      </c>
      <c r="E8" s="1">
        <v>0</v>
      </c>
      <c r="G8" s="3">
        <v>0</v>
      </c>
      <c r="I8" s="3">
        <v>11314303278</v>
      </c>
      <c r="K8" s="1">
        <v>0</v>
      </c>
      <c r="M8" s="3">
        <v>11314303278</v>
      </c>
    </row>
    <row r="9" spans="1:13" ht="21" x14ac:dyDescent="0.25">
      <c r="A9" s="2" t="s">
        <v>266</v>
      </c>
      <c r="C9" s="3">
        <v>0</v>
      </c>
      <c r="E9" s="1">
        <v>0</v>
      </c>
      <c r="G9" s="3">
        <v>0</v>
      </c>
      <c r="I9" s="3">
        <v>11674737558</v>
      </c>
      <c r="K9" s="1">
        <v>0</v>
      </c>
      <c r="M9" s="3">
        <v>11674737558</v>
      </c>
    </row>
    <row r="10" spans="1:13" ht="21" x14ac:dyDescent="0.25">
      <c r="A10" s="2" t="s">
        <v>183</v>
      </c>
      <c r="C10" s="3">
        <v>8961729452</v>
      </c>
      <c r="E10" s="1">
        <v>0</v>
      </c>
      <c r="G10" s="3">
        <v>8961729452</v>
      </c>
      <c r="I10" s="3">
        <v>8961729452</v>
      </c>
      <c r="K10" s="1">
        <v>0</v>
      </c>
      <c r="M10" s="3">
        <v>8961729452</v>
      </c>
    </row>
    <row r="11" spans="1:13" ht="21" x14ac:dyDescent="0.25">
      <c r="A11" s="2" t="s">
        <v>167</v>
      </c>
      <c r="C11" s="3">
        <v>425951759748</v>
      </c>
      <c r="E11" s="1">
        <v>0</v>
      </c>
      <c r="G11" s="3">
        <v>425951759748</v>
      </c>
      <c r="I11" s="3">
        <v>1313596718351</v>
      </c>
      <c r="K11" s="1">
        <v>0</v>
      </c>
      <c r="M11" s="3">
        <v>1313596718351</v>
      </c>
    </row>
    <row r="12" spans="1:13" ht="21" x14ac:dyDescent="0.25">
      <c r="A12" s="2" t="s">
        <v>164</v>
      </c>
      <c r="C12" s="3">
        <v>109102354393</v>
      </c>
      <c r="E12" s="1">
        <v>0</v>
      </c>
      <c r="G12" s="3">
        <v>109102354393</v>
      </c>
      <c r="I12" s="3">
        <v>336461797410</v>
      </c>
      <c r="K12" s="1">
        <v>0</v>
      </c>
      <c r="M12" s="3">
        <v>336461797410</v>
      </c>
    </row>
    <row r="13" spans="1:13" ht="21" x14ac:dyDescent="0.25">
      <c r="A13" s="2" t="s">
        <v>117</v>
      </c>
      <c r="C13" s="3">
        <v>9498527395</v>
      </c>
      <c r="E13" s="1">
        <v>0</v>
      </c>
      <c r="G13" s="3">
        <v>9498527395</v>
      </c>
      <c r="I13" s="3">
        <v>40226369862</v>
      </c>
      <c r="K13" s="1">
        <v>0</v>
      </c>
      <c r="M13" s="3">
        <v>40226369862</v>
      </c>
    </row>
    <row r="14" spans="1:13" ht="21" x14ac:dyDescent="0.25">
      <c r="A14" s="2" t="s">
        <v>162</v>
      </c>
      <c r="C14" s="3">
        <v>3347607711</v>
      </c>
      <c r="E14" s="1">
        <v>0</v>
      </c>
      <c r="G14" s="3">
        <v>3347607711</v>
      </c>
      <c r="I14" s="3">
        <v>1178573711797</v>
      </c>
      <c r="K14" s="1">
        <v>0</v>
      </c>
      <c r="M14" s="3">
        <v>1178573711797</v>
      </c>
    </row>
    <row r="15" spans="1:13" ht="21" x14ac:dyDescent="0.25">
      <c r="A15" s="2" t="s">
        <v>159</v>
      </c>
      <c r="C15" s="3">
        <v>40230401873</v>
      </c>
      <c r="E15" s="1">
        <v>0</v>
      </c>
      <c r="G15" s="3">
        <v>40230401873</v>
      </c>
      <c r="I15" s="3">
        <v>194905770159</v>
      </c>
      <c r="K15" s="1">
        <v>0</v>
      </c>
      <c r="M15" s="3">
        <v>194905770159</v>
      </c>
    </row>
    <row r="16" spans="1:13" ht="21" x14ac:dyDescent="0.25">
      <c r="A16" s="2" t="s">
        <v>156</v>
      </c>
      <c r="C16" s="3">
        <v>102935271140</v>
      </c>
      <c r="E16" s="1">
        <v>0</v>
      </c>
      <c r="G16" s="3">
        <v>102935271140</v>
      </c>
      <c r="I16" s="3">
        <v>569056095831</v>
      </c>
      <c r="K16" s="1">
        <v>0</v>
      </c>
      <c r="M16" s="3">
        <v>569056095831</v>
      </c>
    </row>
    <row r="17" spans="1:13" ht="21" x14ac:dyDescent="0.25">
      <c r="A17" s="2" t="s">
        <v>267</v>
      </c>
      <c r="C17" s="3">
        <v>0</v>
      </c>
      <c r="E17" s="1">
        <v>0</v>
      </c>
      <c r="G17" s="3">
        <v>0</v>
      </c>
      <c r="I17" s="3">
        <v>104151617471</v>
      </c>
      <c r="K17" s="1">
        <v>0</v>
      </c>
      <c r="M17" s="3">
        <v>104151617471</v>
      </c>
    </row>
    <row r="18" spans="1:13" ht="21" x14ac:dyDescent="0.25">
      <c r="A18" s="2" t="s">
        <v>268</v>
      </c>
      <c r="C18" s="3">
        <v>0</v>
      </c>
      <c r="E18" s="1">
        <v>0</v>
      </c>
      <c r="G18" s="3">
        <v>0</v>
      </c>
      <c r="I18" s="3">
        <v>472328204287</v>
      </c>
      <c r="K18" s="1">
        <v>0</v>
      </c>
      <c r="M18" s="3">
        <v>472328204287</v>
      </c>
    </row>
    <row r="19" spans="1:13" ht="21" x14ac:dyDescent="0.25">
      <c r="A19" s="2" t="s">
        <v>186</v>
      </c>
      <c r="C19" s="3">
        <v>292213114748</v>
      </c>
      <c r="E19" s="1">
        <v>0</v>
      </c>
      <c r="G19" s="3">
        <v>292213114748</v>
      </c>
      <c r="I19" s="3">
        <v>2318172393242</v>
      </c>
      <c r="K19" s="1">
        <v>0</v>
      </c>
      <c r="M19" s="3">
        <v>2318172393242</v>
      </c>
    </row>
    <row r="20" spans="1:13" ht="21" x14ac:dyDescent="0.25">
      <c r="A20" s="2" t="s">
        <v>153</v>
      </c>
      <c r="C20" s="3">
        <v>161711372946</v>
      </c>
      <c r="E20" s="1">
        <v>0</v>
      </c>
      <c r="G20" s="3">
        <v>161711372946</v>
      </c>
      <c r="I20" s="3">
        <v>1332442611536</v>
      </c>
      <c r="K20" s="1">
        <v>0</v>
      </c>
      <c r="M20" s="3">
        <v>1332442611536</v>
      </c>
    </row>
    <row r="21" spans="1:13" ht="21" x14ac:dyDescent="0.25">
      <c r="A21" s="2" t="s">
        <v>150</v>
      </c>
      <c r="C21" s="3">
        <v>5127415863</v>
      </c>
      <c r="E21" s="1">
        <v>0</v>
      </c>
      <c r="G21" s="3">
        <v>5127415863</v>
      </c>
      <c r="I21" s="3">
        <v>42239591105</v>
      </c>
      <c r="K21" s="1">
        <v>0</v>
      </c>
      <c r="M21" s="3">
        <v>42239591105</v>
      </c>
    </row>
    <row r="22" spans="1:13" ht="21" x14ac:dyDescent="0.25">
      <c r="A22" s="2" t="s">
        <v>190</v>
      </c>
      <c r="C22" s="3">
        <v>97404371562</v>
      </c>
      <c r="E22" s="1">
        <v>0</v>
      </c>
      <c r="G22" s="3">
        <v>97404371562</v>
      </c>
      <c r="I22" s="3">
        <v>870654463120</v>
      </c>
      <c r="K22" s="1">
        <v>0</v>
      </c>
      <c r="M22" s="3">
        <v>870654463120</v>
      </c>
    </row>
    <row r="23" spans="1:13" ht="21" x14ac:dyDescent="0.25">
      <c r="A23" s="2" t="s">
        <v>123</v>
      </c>
      <c r="C23" s="3">
        <v>48020387214</v>
      </c>
      <c r="E23" s="1">
        <v>0</v>
      </c>
      <c r="G23" s="3">
        <v>48020387214</v>
      </c>
      <c r="I23" s="3">
        <v>534514118718</v>
      </c>
      <c r="K23" s="1">
        <v>0</v>
      </c>
      <c r="M23" s="3">
        <v>534514118718</v>
      </c>
    </row>
    <row r="24" spans="1:13" ht="21" x14ac:dyDescent="0.25">
      <c r="A24" s="2" t="s">
        <v>83</v>
      </c>
      <c r="C24" s="3">
        <v>48058923941</v>
      </c>
      <c r="E24" s="1">
        <v>0</v>
      </c>
      <c r="G24" s="3">
        <v>48058923941</v>
      </c>
      <c r="I24" s="3">
        <v>538621817897</v>
      </c>
      <c r="K24" s="1">
        <v>0</v>
      </c>
      <c r="M24" s="3">
        <v>538621817897</v>
      </c>
    </row>
    <row r="25" spans="1:13" ht="21" x14ac:dyDescent="0.25">
      <c r="A25" s="2" t="s">
        <v>169</v>
      </c>
      <c r="C25" s="3">
        <v>39170006116</v>
      </c>
      <c r="E25" s="1">
        <v>0</v>
      </c>
      <c r="G25" s="3">
        <v>39170006116</v>
      </c>
      <c r="I25" s="3">
        <v>457821581670</v>
      </c>
      <c r="K25" s="1">
        <v>0</v>
      </c>
      <c r="M25" s="3">
        <v>457821581670</v>
      </c>
    </row>
    <row r="26" spans="1:13" ht="21" x14ac:dyDescent="0.25">
      <c r="A26" s="2" t="s">
        <v>148</v>
      </c>
      <c r="C26" s="3">
        <v>282397716259</v>
      </c>
      <c r="E26" s="1">
        <v>0</v>
      </c>
      <c r="G26" s="3">
        <v>282397716259</v>
      </c>
      <c r="I26" s="3">
        <v>3483972868346</v>
      </c>
      <c r="K26" s="1">
        <v>0</v>
      </c>
      <c r="M26" s="3">
        <v>3483972868346</v>
      </c>
    </row>
    <row r="27" spans="1:13" ht="21" x14ac:dyDescent="0.25">
      <c r="A27" s="2" t="s">
        <v>147</v>
      </c>
      <c r="C27" s="3">
        <v>113625574823</v>
      </c>
      <c r="E27" s="1">
        <v>0</v>
      </c>
      <c r="G27" s="3">
        <v>113625574823</v>
      </c>
      <c r="I27" s="3">
        <v>1388272135794</v>
      </c>
      <c r="K27" s="1">
        <v>0</v>
      </c>
      <c r="M27" s="3">
        <v>1388272135794</v>
      </c>
    </row>
    <row r="28" spans="1:13" ht="21" x14ac:dyDescent="0.25">
      <c r="A28" s="2" t="s">
        <v>269</v>
      </c>
      <c r="C28" s="3">
        <v>0</v>
      </c>
      <c r="E28" s="1">
        <v>0</v>
      </c>
      <c r="G28" s="3">
        <v>0</v>
      </c>
      <c r="I28" s="3">
        <v>224315916066</v>
      </c>
      <c r="K28" s="1">
        <v>0</v>
      </c>
      <c r="M28" s="3">
        <v>224315916066</v>
      </c>
    </row>
    <row r="29" spans="1:13" ht="21" x14ac:dyDescent="0.25">
      <c r="A29" s="2" t="s">
        <v>144</v>
      </c>
      <c r="C29" s="3">
        <v>149166481721</v>
      </c>
      <c r="E29" s="1">
        <v>0</v>
      </c>
      <c r="G29" s="3">
        <v>149166481721</v>
      </c>
      <c r="I29" s="3">
        <v>1788954160534</v>
      </c>
      <c r="K29" s="1">
        <v>0</v>
      </c>
      <c r="M29" s="3">
        <v>1788954160534</v>
      </c>
    </row>
    <row r="30" spans="1:13" ht="21" x14ac:dyDescent="0.25">
      <c r="A30" s="2" t="s">
        <v>141</v>
      </c>
      <c r="C30" s="3">
        <v>43093329366</v>
      </c>
      <c r="E30" s="1">
        <v>0</v>
      </c>
      <c r="G30" s="3">
        <v>43093329366</v>
      </c>
      <c r="I30" s="3">
        <v>481761161455</v>
      </c>
      <c r="K30" s="1">
        <v>0</v>
      </c>
      <c r="M30" s="3">
        <v>481761161455</v>
      </c>
    </row>
    <row r="31" spans="1:13" ht="21" x14ac:dyDescent="0.25">
      <c r="A31" s="2" t="s">
        <v>175</v>
      </c>
      <c r="C31" s="3">
        <v>17363363016</v>
      </c>
      <c r="E31" s="1">
        <v>0</v>
      </c>
      <c r="G31" s="3">
        <v>17363363016</v>
      </c>
      <c r="I31" s="3">
        <v>203514987357</v>
      </c>
      <c r="K31" s="1">
        <v>0</v>
      </c>
      <c r="M31" s="3">
        <v>203514987357</v>
      </c>
    </row>
    <row r="32" spans="1:13" ht="21" x14ac:dyDescent="0.25">
      <c r="A32" s="2" t="s">
        <v>120</v>
      </c>
      <c r="C32" s="3">
        <v>49360707839</v>
      </c>
      <c r="E32" s="1">
        <v>0</v>
      </c>
      <c r="G32" s="3">
        <v>49360707839</v>
      </c>
      <c r="I32" s="3">
        <v>572973986150</v>
      </c>
      <c r="K32" s="1">
        <v>0</v>
      </c>
      <c r="M32" s="3">
        <v>572973986150</v>
      </c>
    </row>
    <row r="33" spans="1:13" ht="21" x14ac:dyDescent="0.25">
      <c r="A33" s="2" t="s">
        <v>80</v>
      </c>
      <c r="C33" s="3">
        <v>19192397261</v>
      </c>
      <c r="E33" s="1">
        <v>0</v>
      </c>
      <c r="G33" s="3">
        <v>19192397261</v>
      </c>
      <c r="I33" s="3">
        <v>229760083087</v>
      </c>
      <c r="K33" s="1">
        <v>0</v>
      </c>
      <c r="M33" s="3">
        <v>229760083087</v>
      </c>
    </row>
    <row r="34" spans="1:13" ht="21" x14ac:dyDescent="0.25">
      <c r="A34" s="2" t="s">
        <v>270</v>
      </c>
      <c r="C34" s="3">
        <v>0</v>
      </c>
      <c r="E34" s="1">
        <v>0</v>
      </c>
      <c r="G34" s="3">
        <v>0</v>
      </c>
      <c r="I34" s="3">
        <v>634351737592</v>
      </c>
      <c r="K34" s="1">
        <v>0</v>
      </c>
      <c r="M34" s="3">
        <v>634351737592</v>
      </c>
    </row>
    <row r="35" spans="1:13" ht="21" x14ac:dyDescent="0.25">
      <c r="A35" s="2" t="s">
        <v>138</v>
      </c>
      <c r="C35" s="3">
        <v>55398803053</v>
      </c>
      <c r="E35" s="1">
        <v>0</v>
      </c>
      <c r="G35" s="3">
        <v>55398803053</v>
      </c>
      <c r="I35" s="3">
        <v>689447209744</v>
      </c>
      <c r="K35" s="1">
        <v>0</v>
      </c>
      <c r="M35" s="3">
        <v>689447209744</v>
      </c>
    </row>
    <row r="36" spans="1:13" ht="21" x14ac:dyDescent="0.25">
      <c r="A36" s="2" t="s">
        <v>172</v>
      </c>
      <c r="C36" s="3">
        <v>8846571918</v>
      </c>
      <c r="E36" s="1">
        <v>0</v>
      </c>
      <c r="G36" s="3">
        <v>8846571918</v>
      </c>
      <c r="I36" s="3">
        <v>103408952984</v>
      </c>
      <c r="K36" s="1">
        <v>0</v>
      </c>
      <c r="M36" s="3">
        <v>103408952984</v>
      </c>
    </row>
    <row r="37" spans="1:13" ht="21" x14ac:dyDescent="0.25">
      <c r="A37" s="2" t="s">
        <v>59</v>
      </c>
      <c r="C37" s="3">
        <v>29207605479</v>
      </c>
      <c r="E37" s="1">
        <v>0</v>
      </c>
      <c r="G37" s="3">
        <v>29207605479</v>
      </c>
      <c r="I37" s="3">
        <v>330969431840</v>
      </c>
      <c r="K37" s="1">
        <v>0</v>
      </c>
      <c r="M37" s="3">
        <v>330969431840</v>
      </c>
    </row>
    <row r="38" spans="1:13" ht="21" x14ac:dyDescent="0.25">
      <c r="A38" s="2" t="s">
        <v>135</v>
      </c>
      <c r="C38" s="3">
        <v>141750603734</v>
      </c>
      <c r="E38" s="1">
        <v>0</v>
      </c>
      <c r="G38" s="3">
        <v>141750603734</v>
      </c>
      <c r="I38" s="3">
        <v>666633386991</v>
      </c>
      <c r="K38" s="1">
        <v>0</v>
      </c>
      <c r="M38" s="3">
        <v>666633386991</v>
      </c>
    </row>
    <row r="39" spans="1:13" ht="21" x14ac:dyDescent="0.25">
      <c r="A39" s="2" t="s">
        <v>90</v>
      </c>
      <c r="C39" s="3">
        <v>79973054553</v>
      </c>
      <c r="E39" s="1">
        <v>0</v>
      </c>
      <c r="G39" s="3">
        <v>79973054553</v>
      </c>
      <c r="I39" s="3">
        <v>909385630715</v>
      </c>
      <c r="K39" s="1">
        <v>0</v>
      </c>
      <c r="M39" s="3">
        <v>909385630715</v>
      </c>
    </row>
    <row r="40" spans="1:13" ht="21" x14ac:dyDescent="0.25">
      <c r="A40" s="2" t="s">
        <v>77</v>
      </c>
      <c r="C40" s="3">
        <v>57284178083</v>
      </c>
      <c r="E40" s="1">
        <v>0</v>
      </c>
      <c r="G40" s="3">
        <v>57284178083</v>
      </c>
      <c r="I40" s="3">
        <v>689739952278</v>
      </c>
      <c r="K40" s="1">
        <v>0</v>
      </c>
      <c r="M40" s="3">
        <v>689739952278</v>
      </c>
    </row>
    <row r="41" spans="1:13" ht="21" x14ac:dyDescent="0.25">
      <c r="A41" s="2" t="s">
        <v>126</v>
      </c>
      <c r="C41" s="3">
        <v>130589082496</v>
      </c>
      <c r="E41" s="1">
        <v>0</v>
      </c>
      <c r="G41" s="3">
        <v>130589082496</v>
      </c>
      <c r="I41" s="3">
        <v>452201569824</v>
      </c>
      <c r="K41" s="1">
        <v>0</v>
      </c>
      <c r="M41" s="3">
        <v>452201569824</v>
      </c>
    </row>
    <row r="42" spans="1:13" ht="21" x14ac:dyDescent="0.25">
      <c r="A42" s="2" t="s">
        <v>132</v>
      </c>
      <c r="C42" s="3">
        <v>210526416081</v>
      </c>
      <c r="E42" s="1">
        <v>0</v>
      </c>
      <c r="G42" s="3">
        <v>210526416081</v>
      </c>
      <c r="I42" s="3">
        <v>816029822656</v>
      </c>
      <c r="K42" s="1">
        <v>0</v>
      </c>
      <c r="M42" s="3">
        <v>816029822656</v>
      </c>
    </row>
    <row r="43" spans="1:13" ht="21" x14ac:dyDescent="0.25">
      <c r="A43" s="2" t="s">
        <v>114</v>
      </c>
      <c r="C43" s="3">
        <v>19652273358</v>
      </c>
      <c r="E43" s="1">
        <v>0</v>
      </c>
      <c r="G43" s="3">
        <v>19652273358</v>
      </c>
      <c r="I43" s="3">
        <v>229547799235</v>
      </c>
      <c r="K43" s="1">
        <v>0</v>
      </c>
      <c r="M43" s="3">
        <v>229547799235</v>
      </c>
    </row>
    <row r="44" spans="1:13" ht="21" x14ac:dyDescent="0.25">
      <c r="A44" s="2" t="s">
        <v>271</v>
      </c>
      <c r="C44" s="3">
        <v>0</v>
      </c>
      <c r="E44" s="1">
        <v>0</v>
      </c>
      <c r="G44" s="3">
        <v>0</v>
      </c>
      <c r="I44" s="3">
        <v>967183435823</v>
      </c>
      <c r="K44" s="1">
        <v>0</v>
      </c>
      <c r="M44" s="3">
        <v>967183435823</v>
      </c>
    </row>
    <row r="45" spans="1:13" ht="21" x14ac:dyDescent="0.25">
      <c r="A45" s="2" t="s">
        <v>87</v>
      </c>
      <c r="C45" s="3">
        <v>40216672754</v>
      </c>
      <c r="E45" s="1">
        <v>0</v>
      </c>
      <c r="G45" s="3">
        <v>40216672754</v>
      </c>
      <c r="I45" s="3">
        <v>459341393083</v>
      </c>
      <c r="K45" s="1">
        <v>0</v>
      </c>
      <c r="M45" s="3">
        <v>459341393083</v>
      </c>
    </row>
    <row r="46" spans="1:13" ht="21" x14ac:dyDescent="0.25">
      <c r="A46" s="2" t="s">
        <v>272</v>
      </c>
      <c r="C46" s="3">
        <v>0</v>
      </c>
      <c r="E46" s="1">
        <v>0</v>
      </c>
      <c r="G46" s="3">
        <v>0</v>
      </c>
      <c r="I46" s="3">
        <v>19547877506</v>
      </c>
      <c r="K46" s="1">
        <v>0</v>
      </c>
      <c r="M46" s="3">
        <v>19547877506</v>
      </c>
    </row>
    <row r="47" spans="1:13" ht="21" x14ac:dyDescent="0.25">
      <c r="A47" s="2" t="s">
        <v>129</v>
      </c>
      <c r="C47" s="3">
        <v>177950665654</v>
      </c>
      <c r="E47" s="1">
        <v>0</v>
      </c>
      <c r="G47" s="3">
        <v>177950665654</v>
      </c>
      <c r="I47" s="3">
        <v>621343701210</v>
      </c>
      <c r="K47" s="1">
        <v>0</v>
      </c>
      <c r="M47" s="3">
        <v>621343701210</v>
      </c>
    </row>
    <row r="48" spans="1:13" ht="21" x14ac:dyDescent="0.25">
      <c r="A48" s="2" t="s">
        <v>273</v>
      </c>
      <c r="C48" s="3">
        <v>0</v>
      </c>
      <c r="E48" s="1">
        <v>0</v>
      </c>
      <c r="G48" s="3">
        <v>0</v>
      </c>
      <c r="I48" s="3">
        <v>18942836497</v>
      </c>
      <c r="K48" s="1">
        <v>0</v>
      </c>
      <c r="M48" s="3">
        <v>18942836497</v>
      </c>
    </row>
    <row r="49" spans="1:13" ht="21" x14ac:dyDescent="0.25">
      <c r="A49" s="2" t="s">
        <v>274</v>
      </c>
      <c r="C49" s="3">
        <v>0</v>
      </c>
      <c r="E49" s="1">
        <v>0</v>
      </c>
      <c r="G49" s="3">
        <v>0</v>
      </c>
      <c r="I49" s="3">
        <v>388579325214</v>
      </c>
      <c r="K49" s="1">
        <v>0</v>
      </c>
      <c r="M49" s="3">
        <v>388579325214</v>
      </c>
    </row>
    <row r="50" spans="1:13" ht="21" x14ac:dyDescent="0.25">
      <c r="A50" s="2" t="s">
        <v>275</v>
      </c>
      <c r="C50" s="3">
        <v>0</v>
      </c>
      <c r="E50" s="1">
        <v>0</v>
      </c>
      <c r="G50" s="3">
        <v>0</v>
      </c>
      <c r="I50" s="3">
        <v>138851954600</v>
      </c>
      <c r="K50" s="1">
        <v>0</v>
      </c>
      <c r="M50" s="3">
        <v>138851954600</v>
      </c>
    </row>
    <row r="51" spans="1:13" ht="21" x14ac:dyDescent="0.25">
      <c r="A51" s="2" t="s">
        <v>276</v>
      </c>
      <c r="C51" s="3">
        <v>0</v>
      </c>
      <c r="E51" s="1">
        <v>0</v>
      </c>
      <c r="G51" s="3">
        <v>0</v>
      </c>
      <c r="I51" s="3">
        <v>1465995850</v>
      </c>
      <c r="K51" s="1">
        <v>0</v>
      </c>
      <c r="M51" s="3">
        <v>1465995850</v>
      </c>
    </row>
    <row r="52" spans="1:13" ht="21" x14ac:dyDescent="0.25">
      <c r="A52" s="2" t="s">
        <v>277</v>
      </c>
      <c r="C52" s="3">
        <v>0</v>
      </c>
      <c r="E52" s="1">
        <v>0</v>
      </c>
      <c r="G52" s="3">
        <v>0</v>
      </c>
      <c r="I52" s="3">
        <v>147456539361</v>
      </c>
      <c r="K52" s="1">
        <v>0</v>
      </c>
      <c r="M52" s="3">
        <v>147456539361</v>
      </c>
    </row>
    <row r="53" spans="1:13" ht="21.75" thickBot="1" x14ac:dyDescent="0.3">
      <c r="A53" s="2" t="s">
        <v>278</v>
      </c>
      <c r="C53" s="3">
        <v>0</v>
      </c>
      <c r="E53" s="1">
        <v>0</v>
      </c>
      <c r="G53" s="3">
        <v>0</v>
      </c>
      <c r="I53" s="3">
        <v>370960683812</v>
      </c>
      <c r="K53" s="1">
        <v>0</v>
      </c>
      <c r="M53" s="3">
        <v>370960683812</v>
      </c>
    </row>
    <row r="54" spans="1:13" ht="21.75" thickBot="1" x14ac:dyDescent="0.3">
      <c r="A54" s="2" t="s">
        <v>25</v>
      </c>
      <c r="C54" s="5">
        <f>SUM(C8:C53)</f>
        <v>3017328741550</v>
      </c>
      <c r="D54" s="2"/>
      <c r="E54" s="5">
        <f>SUM(E8:E53)</f>
        <v>0</v>
      </c>
      <c r="F54" s="2"/>
      <c r="G54" s="5">
        <f>SUM(G8:G53)</f>
        <v>3017328741550</v>
      </c>
      <c r="H54" s="2"/>
      <c r="I54" s="5">
        <f>SUM(I8:I53)</f>
        <v>27364632168348</v>
      </c>
      <c r="J54" s="2"/>
      <c r="K54" s="5">
        <f>SUM(K8:K53)</f>
        <v>0</v>
      </c>
      <c r="L54" s="2"/>
      <c r="M54" s="5">
        <f>SUM(M8:M53)</f>
        <v>27364632168348</v>
      </c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CCC21-D05A-4485-9924-9002C675A389}">
  <sheetPr codeName="Sheet13"/>
  <dimension ref="A2:M275"/>
  <sheetViews>
    <sheetView rightToLeft="1" topLeftCell="A250" workbookViewId="0">
      <selection activeCell="E19" sqref="E19"/>
    </sheetView>
  </sheetViews>
  <sheetFormatPr defaultRowHeight="18.75" x14ac:dyDescent="0.25"/>
  <cols>
    <col min="1" max="1" width="19.7109375" style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</row>
    <row r="3" spans="1:13" ht="26.25" x14ac:dyDescent="0.25">
      <c r="A3" s="12" t="s">
        <v>257</v>
      </c>
      <c r="B3" s="12" t="s">
        <v>257</v>
      </c>
      <c r="C3" s="12" t="s">
        <v>257</v>
      </c>
      <c r="D3" s="12" t="s">
        <v>257</v>
      </c>
      <c r="E3" s="12" t="s">
        <v>257</v>
      </c>
      <c r="F3" s="12" t="s">
        <v>257</v>
      </c>
      <c r="G3" s="12" t="s">
        <v>257</v>
      </c>
      <c r="H3" s="12" t="s">
        <v>257</v>
      </c>
      <c r="I3" s="12" t="s">
        <v>257</v>
      </c>
      <c r="J3" s="12" t="s">
        <v>257</v>
      </c>
      <c r="K3" s="12" t="s">
        <v>257</v>
      </c>
      <c r="L3" s="12" t="s">
        <v>257</v>
      </c>
      <c r="M3" s="12" t="s">
        <v>257</v>
      </c>
    </row>
    <row r="4" spans="1:13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</row>
    <row r="6" spans="1:13" ht="27" thickBot="1" x14ac:dyDescent="0.3">
      <c r="A6" s="4" t="s">
        <v>258</v>
      </c>
      <c r="C6" s="4" t="s">
        <v>259</v>
      </c>
      <c r="D6" s="4" t="s">
        <v>259</v>
      </c>
      <c r="E6" s="4" t="s">
        <v>259</v>
      </c>
      <c r="F6" s="4" t="s">
        <v>259</v>
      </c>
      <c r="G6" s="4" t="s">
        <v>259</v>
      </c>
      <c r="I6" s="11" t="s">
        <v>260</v>
      </c>
      <c r="J6" s="11" t="s">
        <v>260</v>
      </c>
      <c r="K6" s="11" t="s">
        <v>260</v>
      </c>
      <c r="L6" s="11" t="s">
        <v>260</v>
      </c>
      <c r="M6" s="11" t="s">
        <v>260</v>
      </c>
    </row>
    <row r="7" spans="1:13" ht="27" thickBot="1" x14ac:dyDescent="0.3">
      <c r="A7" s="4" t="s">
        <v>261</v>
      </c>
      <c r="C7" s="4" t="s">
        <v>262</v>
      </c>
      <c r="E7" s="4" t="s">
        <v>263</v>
      </c>
      <c r="G7" s="4" t="s">
        <v>264</v>
      </c>
      <c r="I7" s="4" t="s">
        <v>262</v>
      </c>
      <c r="K7" s="4" t="s">
        <v>263</v>
      </c>
      <c r="M7" s="4" t="s">
        <v>264</v>
      </c>
    </row>
    <row r="8" spans="1:13" ht="21" x14ac:dyDescent="0.25">
      <c r="A8" s="2" t="s">
        <v>229</v>
      </c>
      <c r="C8" s="3">
        <v>26872</v>
      </c>
      <c r="E8" s="3">
        <v>0</v>
      </c>
      <c r="G8" s="3">
        <v>26872</v>
      </c>
      <c r="I8" s="3">
        <v>160339</v>
      </c>
      <c r="K8" s="3">
        <v>0</v>
      </c>
      <c r="M8" s="3">
        <v>160339</v>
      </c>
    </row>
    <row r="9" spans="1:13" ht="21" x14ac:dyDescent="0.25">
      <c r="A9" s="2" t="s">
        <v>230</v>
      </c>
      <c r="C9" s="3">
        <v>304884505</v>
      </c>
      <c r="E9" s="3">
        <v>0</v>
      </c>
      <c r="G9" s="3">
        <v>304884505</v>
      </c>
      <c r="I9" s="3">
        <v>41300423775</v>
      </c>
      <c r="K9" s="3">
        <v>0</v>
      </c>
      <c r="M9" s="3">
        <v>41300423775</v>
      </c>
    </row>
    <row r="10" spans="1:13" ht="21" x14ac:dyDescent="0.25">
      <c r="A10" s="2" t="s">
        <v>232</v>
      </c>
      <c r="C10" s="3">
        <v>39745</v>
      </c>
      <c r="E10" s="3">
        <v>0</v>
      </c>
      <c r="G10" s="3">
        <v>39745</v>
      </c>
      <c r="I10" s="3">
        <v>272516</v>
      </c>
      <c r="K10" s="3">
        <v>0</v>
      </c>
      <c r="M10" s="3">
        <v>272516</v>
      </c>
    </row>
    <row r="11" spans="1:13" ht="21" x14ac:dyDescent="0.25">
      <c r="A11" s="2" t="s">
        <v>233</v>
      </c>
      <c r="C11" s="3">
        <v>8310</v>
      </c>
      <c r="E11" s="3">
        <v>0</v>
      </c>
      <c r="G11" s="3">
        <v>8310</v>
      </c>
      <c r="I11" s="3">
        <v>206876</v>
      </c>
      <c r="K11" s="3">
        <v>0</v>
      </c>
      <c r="M11" s="3">
        <v>206876</v>
      </c>
    </row>
    <row r="12" spans="1:13" ht="21" x14ac:dyDescent="0.25">
      <c r="A12" s="2" t="s">
        <v>279</v>
      </c>
      <c r="C12" s="3">
        <v>0</v>
      </c>
      <c r="E12" s="3">
        <v>0</v>
      </c>
      <c r="G12" s="3">
        <v>0</v>
      </c>
      <c r="I12" s="3">
        <v>6066381</v>
      </c>
      <c r="K12" s="3">
        <v>0</v>
      </c>
      <c r="M12" s="3">
        <v>6066381</v>
      </c>
    </row>
    <row r="13" spans="1:13" ht="21" x14ac:dyDescent="0.25">
      <c r="A13" s="2" t="s">
        <v>280</v>
      </c>
      <c r="C13" s="3">
        <v>0</v>
      </c>
      <c r="E13" s="3">
        <v>0</v>
      </c>
      <c r="G13" s="3">
        <v>0</v>
      </c>
      <c r="I13" s="3">
        <v>13204</v>
      </c>
      <c r="K13" s="3">
        <v>0</v>
      </c>
      <c r="M13" s="3">
        <v>13204</v>
      </c>
    </row>
    <row r="14" spans="1:13" ht="21" x14ac:dyDescent="0.25">
      <c r="A14" s="2" t="s">
        <v>234</v>
      </c>
      <c r="C14" s="3">
        <v>0</v>
      </c>
      <c r="E14" s="3">
        <v>0</v>
      </c>
      <c r="G14" s="3">
        <v>0</v>
      </c>
      <c r="I14" s="3">
        <v>302618</v>
      </c>
      <c r="K14" s="3">
        <v>0</v>
      </c>
      <c r="M14" s="3">
        <v>302618</v>
      </c>
    </row>
    <row r="15" spans="1:13" ht="21" x14ac:dyDescent="0.25">
      <c r="A15" s="2" t="s">
        <v>229</v>
      </c>
      <c r="C15" s="3">
        <v>0</v>
      </c>
      <c r="E15" s="3">
        <v>0</v>
      </c>
      <c r="G15" s="3">
        <v>0</v>
      </c>
      <c r="I15" s="3">
        <v>19178088</v>
      </c>
      <c r="K15" s="3">
        <v>0</v>
      </c>
      <c r="M15" s="3">
        <v>19178088</v>
      </c>
    </row>
    <row r="16" spans="1:13" ht="21" x14ac:dyDescent="0.25">
      <c r="A16" s="2" t="s">
        <v>279</v>
      </c>
      <c r="C16" s="3">
        <v>0</v>
      </c>
      <c r="E16" s="3">
        <v>0</v>
      </c>
      <c r="G16" s="3">
        <v>0</v>
      </c>
      <c r="I16" s="3">
        <v>35829561</v>
      </c>
      <c r="K16" s="3">
        <v>0</v>
      </c>
      <c r="M16" s="3">
        <v>35829561</v>
      </c>
    </row>
    <row r="17" spans="1:13" ht="21" x14ac:dyDescent="0.25">
      <c r="A17" s="2" t="s">
        <v>279</v>
      </c>
      <c r="C17" s="3">
        <v>0</v>
      </c>
      <c r="E17" s="3">
        <v>0</v>
      </c>
      <c r="G17" s="3">
        <v>0</v>
      </c>
      <c r="I17" s="3">
        <v>130679951</v>
      </c>
      <c r="K17" s="3">
        <v>0</v>
      </c>
      <c r="M17" s="3">
        <v>130679951</v>
      </c>
    </row>
    <row r="18" spans="1:13" ht="21" x14ac:dyDescent="0.25">
      <c r="A18" s="2" t="s">
        <v>279</v>
      </c>
      <c r="C18" s="3">
        <v>0</v>
      </c>
      <c r="E18" s="3">
        <v>0</v>
      </c>
      <c r="G18" s="3">
        <v>0</v>
      </c>
      <c r="I18" s="3">
        <v>224456086</v>
      </c>
      <c r="K18" s="3">
        <v>0</v>
      </c>
      <c r="M18" s="3">
        <v>224456086</v>
      </c>
    </row>
    <row r="19" spans="1:13" ht="21" x14ac:dyDescent="0.25">
      <c r="A19" s="2" t="s">
        <v>279</v>
      </c>
      <c r="C19" s="3">
        <v>0</v>
      </c>
      <c r="E19" s="3">
        <v>0</v>
      </c>
      <c r="G19" s="3">
        <v>0</v>
      </c>
      <c r="I19" s="3">
        <v>408216868</v>
      </c>
      <c r="K19" s="3">
        <v>0</v>
      </c>
      <c r="M19" s="3">
        <v>408216868</v>
      </c>
    </row>
    <row r="20" spans="1:13" ht="21" x14ac:dyDescent="0.25">
      <c r="A20" s="2" t="s">
        <v>279</v>
      </c>
      <c r="C20" s="3">
        <v>0</v>
      </c>
      <c r="E20" s="3">
        <v>0</v>
      </c>
      <c r="G20" s="3">
        <v>0</v>
      </c>
      <c r="I20" s="3">
        <v>995265585</v>
      </c>
      <c r="K20" s="3">
        <v>0</v>
      </c>
      <c r="M20" s="3">
        <v>995265585</v>
      </c>
    </row>
    <row r="21" spans="1:13" ht="21" x14ac:dyDescent="0.25">
      <c r="A21" s="2" t="s">
        <v>279</v>
      </c>
      <c r="C21" s="3">
        <v>0</v>
      </c>
      <c r="E21" s="3">
        <v>0</v>
      </c>
      <c r="G21" s="3">
        <v>0</v>
      </c>
      <c r="I21" s="3">
        <v>195261629</v>
      </c>
      <c r="K21" s="3">
        <v>0</v>
      </c>
      <c r="M21" s="3">
        <v>195261629</v>
      </c>
    </row>
    <row r="22" spans="1:13" ht="21" x14ac:dyDescent="0.25">
      <c r="A22" s="2" t="s">
        <v>279</v>
      </c>
      <c r="C22" s="3">
        <v>0</v>
      </c>
      <c r="E22" s="3">
        <v>0</v>
      </c>
      <c r="G22" s="3">
        <v>0</v>
      </c>
      <c r="I22" s="3">
        <v>578201911</v>
      </c>
      <c r="K22" s="3">
        <v>0</v>
      </c>
      <c r="M22" s="3">
        <v>578201911</v>
      </c>
    </row>
    <row r="23" spans="1:13" ht="21" x14ac:dyDescent="0.25">
      <c r="A23" s="2" t="s">
        <v>229</v>
      </c>
      <c r="C23" s="3">
        <v>0</v>
      </c>
      <c r="E23" s="3">
        <v>0</v>
      </c>
      <c r="G23" s="3">
        <v>0</v>
      </c>
      <c r="I23" s="3">
        <v>71232883</v>
      </c>
      <c r="K23" s="3">
        <v>0</v>
      </c>
      <c r="M23" s="3">
        <v>71232883</v>
      </c>
    </row>
    <row r="24" spans="1:13" ht="21" x14ac:dyDescent="0.25">
      <c r="A24" s="2" t="s">
        <v>235</v>
      </c>
      <c r="C24" s="3">
        <v>41327</v>
      </c>
      <c r="E24" s="3">
        <v>0</v>
      </c>
      <c r="G24" s="3">
        <v>41327</v>
      </c>
      <c r="I24" s="3">
        <v>230241</v>
      </c>
      <c r="K24" s="3">
        <v>0</v>
      </c>
      <c r="M24" s="3">
        <v>230241</v>
      </c>
    </row>
    <row r="25" spans="1:13" ht="21" x14ac:dyDescent="0.25">
      <c r="A25" s="2" t="s">
        <v>235</v>
      </c>
      <c r="C25" s="3">
        <v>0</v>
      </c>
      <c r="E25" s="3">
        <v>0</v>
      </c>
      <c r="G25" s="3">
        <v>0</v>
      </c>
      <c r="I25" s="3">
        <v>21</v>
      </c>
      <c r="K25" s="3">
        <v>0</v>
      </c>
      <c r="M25" s="3">
        <v>21</v>
      </c>
    </row>
    <row r="26" spans="1:13" ht="21" x14ac:dyDescent="0.25">
      <c r="A26" s="2" t="s">
        <v>281</v>
      </c>
      <c r="C26" s="3">
        <v>0</v>
      </c>
      <c r="E26" s="3">
        <v>0</v>
      </c>
      <c r="G26" s="3">
        <v>0</v>
      </c>
      <c r="I26" s="3">
        <v>56097480234</v>
      </c>
      <c r="K26" s="3">
        <v>185306953</v>
      </c>
      <c r="M26" s="3">
        <v>55912173281</v>
      </c>
    </row>
    <row r="27" spans="1:13" ht="21" x14ac:dyDescent="0.25">
      <c r="A27" s="2" t="s">
        <v>236</v>
      </c>
      <c r="C27" s="3">
        <v>0</v>
      </c>
      <c r="E27" s="3">
        <v>0</v>
      </c>
      <c r="G27" s="3">
        <v>0</v>
      </c>
      <c r="I27" s="3">
        <v>307001</v>
      </c>
      <c r="K27" s="3">
        <v>0</v>
      </c>
      <c r="M27" s="3">
        <v>307001</v>
      </c>
    </row>
    <row r="28" spans="1:13" ht="21" x14ac:dyDescent="0.25">
      <c r="A28" s="2" t="s">
        <v>229</v>
      </c>
      <c r="C28" s="3">
        <v>0</v>
      </c>
      <c r="E28" s="3">
        <v>0</v>
      </c>
      <c r="G28" s="3">
        <v>0</v>
      </c>
      <c r="I28" s="3">
        <v>50109589056</v>
      </c>
      <c r="K28" s="3">
        <v>0</v>
      </c>
      <c r="M28" s="3">
        <v>50109589056</v>
      </c>
    </row>
    <row r="29" spans="1:13" ht="21" x14ac:dyDescent="0.25">
      <c r="A29" s="2" t="s">
        <v>229</v>
      </c>
      <c r="C29" s="3">
        <v>0</v>
      </c>
      <c r="E29" s="3">
        <v>0</v>
      </c>
      <c r="G29" s="3">
        <v>0</v>
      </c>
      <c r="I29" s="3">
        <v>95208219178</v>
      </c>
      <c r="K29" s="3">
        <v>0</v>
      </c>
      <c r="M29" s="3">
        <v>95208219178</v>
      </c>
    </row>
    <row r="30" spans="1:13" ht="21" x14ac:dyDescent="0.25">
      <c r="A30" s="2" t="s">
        <v>229</v>
      </c>
      <c r="C30" s="3">
        <v>0</v>
      </c>
      <c r="E30" s="3">
        <v>0</v>
      </c>
      <c r="G30" s="3">
        <v>0</v>
      </c>
      <c r="I30" s="3">
        <v>11775753433</v>
      </c>
      <c r="K30" s="3">
        <v>0</v>
      </c>
      <c r="M30" s="3">
        <v>11775753433</v>
      </c>
    </row>
    <row r="31" spans="1:13" ht="21" x14ac:dyDescent="0.25">
      <c r="A31" s="2" t="s">
        <v>280</v>
      </c>
      <c r="C31" s="3">
        <v>0</v>
      </c>
      <c r="E31" s="3">
        <v>0</v>
      </c>
      <c r="G31" s="3">
        <v>0</v>
      </c>
      <c r="I31" s="3">
        <v>71044</v>
      </c>
      <c r="K31" s="3">
        <v>0</v>
      </c>
      <c r="M31" s="3">
        <v>71044</v>
      </c>
    </row>
    <row r="32" spans="1:13" ht="21" x14ac:dyDescent="0.25">
      <c r="A32" s="2" t="s">
        <v>229</v>
      </c>
      <c r="C32" s="3">
        <v>0</v>
      </c>
      <c r="E32" s="3">
        <v>0</v>
      </c>
      <c r="G32" s="3">
        <v>0</v>
      </c>
      <c r="I32" s="3">
        <v>116356164400</v>
      </c>
      <c r="K32" s="3">
        <v>0</v>
      </c>
      <c r="M32" s="3">
        <v>116356164400</v>
      </c>
    </row>
    <row r="33" spans="1:13" ht="21" x14ac:dyDescent="0.25">
      <c r="A33" s="2" t="s">
        <v>229</v>
      </c>
      <c r="C33" s="3">
        <v>0</v>
      </c>
      <c r="E33" s="3">
        <v>0</v>
      </c>
      <c r="G33" s="3">
        <v>0</v>
      </c>
      <c r="I33" s="3">
        <v>60131506856</v>
      </c>
      <c r="K33" s="3">
        <v>0</v>
      </c>
      <c r="M33" s="3">
        <v>60131506856</v>
      </c>
    </row>
    <row r="34" spans="1:13" ht="21" x14ac:dyDescent="0.25">
      <c r="A34" s="2" t="s">
        <v>252</v>
      </c>
      <c r="C34" s="3">
        <v>0</v>
      </c>
      <c r="E34" s="3">
        <v>0</v>
      </c>
      <c r="G34" s="3">
        <v>0</v>
      </c>
      <c r="I34" s="3">
        <v>26371452862</v>
      </c>
      <c r="K34" s="3">
        <v>0</v>
      </c>
      <c r="M34" s="3">
        <v>26371452862</v>
      </c>
    </row>
    <row r="35" spans="1:13" ht="21" x14ac:dyDescent="0.25">
      <c r="A35" s="2" t="s">
        <v>282</v>
      </c>
      <c r="C35" s="3">
        <v>0</v>
      </c>
      <c r="E35" s="3">
        <v>0</v>
      </c>
      <c r="G35" s="3">
        <v>0</v>
      </c>
      <c r="I35" s="3">
        <v>62544376141</v>
      </c>
      <c r="K35" s="3">
        <v>0</v>
      </c>
      <c r="M35" s="3">
        <v>62544376141</v>
      </c>
    </row>
    <row r="36" spans="1:13" ht="21" x14ac:dyDescent="0.25">
      <c r="A36" s="2" t="s">
        <v>229</v>
      </c>
      <c r="C36" s="3">
        <v>0</v>
      </c>
      <c r="E36" s="3">
        <v>0</v>
      </c>
      <c r="G36" s="3">
        <v>0</v>
      </c>
      <c r="I36" s="3">
        <v>100219178108</v>
      </c>
      <c r="K36" s="3">
        <v>0</v>
      </c>
      <c r="M36" s="3">
        <v>100219178108</v>
      </c>
    </row>
    <row r="37" spans="1:13" ht="21" x14ac:dyDescent="0.25">
      <c r="A37" s="2" t="s">
        <v>231</v>
      </c>
      <c r="C37" s="3">
        <v>0</v>
      </c>
      <c r="E37" s="3">
        <v>0</v>
      </c>
      <c r="G37" s="3">
        <v>0</v>
      </c>
      <c r="I37" s="3">
        <v>44334466553</v>
      </c>
      <c r="K37" s="3">
        <v>121405702</v>
      </c>
      <c r="M37" s="3">
        <v>44213060851</v>
      </c>
    </row>
    <row r="38" spans="1:13" ht="21" x14ac:dyDescent="0.25">
      <c r="A38" s="2" t="s">
        <v>255</v>
      </c>
      <c r="C38" s="3">
        <v>0</v>
      </c>
      <c r="E38" s="3">
        <v>0</v>
      </c>
      <c r="G38" s="3">
        <v>0</v>
      </c>
      <c r="I38" s="3">
        <v>3386301380</v>
      </c>
      <c r="K38" s="3">
        <v>0</v>
      </c>
      <c r="M38" s="3">
        <v>3386301380</v>
      </c>
    </row>
    <row r="39" spans="1:13" ht="21" x14ac:dyDescent="0.25">
      <c r="A39" s="2" t="s">
        <v>238</v>
      </c>
      <c r="C39" s="3">
        <v>0</v>
      </c>
      <c r="E39" s="3">
        <v>0</v>
      </c>
      <c r="G39" s="3">
        <v>0</v>
      </c>
      <c r="I39" s="3">
        <v>2539726040</v>
      </c>
      <c r="K39" s="3">
        <v>0</v>
      </c>
      <c r="M39" s="3">
        <v>2539726040</v>
      </c>
    </row>
    <row r="40" spans="1:13" ht="21" x14ac:dyDescent="0.25">
      <c r="A40" s="2" t="s">
        <v>229</v>
      </c>
      <c r="C40" s="3">
        <v>0</v>
      </c>
      <c r="E40" s="3">
        <v>0</v>
      </c>
      <c r="G40" s="3">
        <v>0</v>
      </c>
      <c r="I40" s="3">
        <v>10021917796</v>
      </c>
      <c r="K40" s="3">
        <v>0</v>
      </c>
      <c r="M40" s="3">
        <v>10021917796</v>
      </c>
    </row>
    <row r="41" spans="1:13" ht="21" x14ac:dyDescent="0.25">
      <c r="A41" s="2" t="s">
        <v>235</v>
      </c>
      <c r="C41" s="3">
        <v>0</v>
      </c>
      <c r="E41" s="3">
        <v>0</v>
      </c>
      <c r="G41" s="3">
        <v>0</v>
      </c>
      <c r="I41" s="3">
        <v>93190410968</v>
      </c>
      <c r="K41" s="3">
        <v>0</v>
      </c>
      <c r="M41" s="3">
        <v>93190410968</v>
      </c>
    </row>
    <row r="42" spans="1:13" ht="21" x14ac:dyDescent="0.25">
      <c r="A42" s="2" t="s">
        <v>255</v>
      </c>
      <c r="C42" s="3">
        <v>0</v>
      </c>
      <c r="E42" s="3">
        <v>0</v>
      </c>
      <c r="G42" s="3">
        <v>0</v>
      </c>
      <c r="I42" s="3">
        <v>2709041108</v>
      </c>
      <c r="K42" s="3">
        <v>0</v>
      </c>
      <c r="M42" s="3">
        <v>2709041108</v>
      </c>
    </row>
    <row r="43" spans="1:13" ht="21" x14ac:dyDescent="0.25">
      <c r="A43" s="2" t="s">
        <v>283</v>
      </c>
      <c r="C43" s="3">
        <v>0</v>
      </c>
      <c r="E43" s="3">
        <v>0</v>
      </c>
      <c r="G43" s="3">
        <v>0</v>
      </c>
      <c r="I43" s="3">
        <v>35630136991</v>
      </c>
      <c r="K43" s="3">
        <v>0</v>
      </c>
      <c r="M43" s="3">
        <v>35630136991</v>
      </c>
    </row>
    <row r="44" spans="1:13" ht="21" x14ac:dyDescent="0.25">
      <c r="A44" s="2" t="s">
        <v>229</v>
      </c>
      <c r="C44" s="3">
        <v>0</v>
      </c>
      <c r="E44" s="3">
        <v>0</v>
      </c>
      <c r="G44" s="3">
        <v>0</v>
      </c>
      <c r="I44" s="3">
        <v>30065753427</v>
      </c>
      <c r="K44" s="3">
        <v>0</v>
      </c>
      <c r="M44" s="3">
        <v>30065753427</v>
      </c>
    </row>
    <row r="45" spans="1:13" ht="21" x14ac:dyDescent="0.25">
      <c r="A45" s="2" t="s">
        <v>284</v>
      </c>
      <c r="C45" s="3">
        <v>0</v>
      </c>
      <c r="E45" s="3">
        <v>0</v>
      </c>
      <c r="G45" s="3">
        <v>0</v>
      </c>
      <c r="I45" s="3">
        <v>4313609046</v>
      </c>
      <c r="K45" s="3">
        <v>0</v>
      </c>
      <c r="M45" s="3">
        <v>4313609046</v>
      </c>
    </row>
    <row r="46" spans="1:13" ht="21" x14ac:dyDescent="0.25">
      <c r="A46" s="2" t="s">
        <v>245</v>
      </c>
      <c r="C46" s="3">
        <v>0</v>
      </c>
      <c r="E46" s="3">
        <v>0</v>
      </c>
      <c r="G46" s="3">
        <v>0</v>
      </c>
      <c r="I46" s="3">
        <v>163386986310</v>
      </c>
      <c r="K46" s="3">
        <v>255134222</v>
      </c>
      <c r="M46" s="3">
        <v>163131852088</v>
      </c>
    </row>
    <row r="47" spans="1:13" ht="21" x14ac:dyDescent="0.25">
      <c r="A47" s="2" t="s">
        <v>285</v>
      </c>
      <c r="C47" s="3">
        <v>0</v>
      </c>
      <c r="E47" s="3">
        <v>0</v>
      </c>
      <c r="G47" s="3">
        <v>0</v>
      </c>
      <c r="I47" s="3">
        <v>345148497941</v>
      </c>
      <c r="K47" s="3">
        <v>0</v>
      </c>
      <c r="M47" s="3">
        <v>345148497941</v>
      </c>
    </row>
    <row r="48" spans="1:13" ht="21" x14ac:dyDescent="0.25">
      <c r="A48" s="2" t="s">
        <v>285</v>
      </c>
      <c r="C48" s="3">
        <v>0</v>
      </c>
      <c r="E48" s="3">
        <v>0</v>
      </c>
      <c r="G48" s="3">
        <v>0</v>
      </c>
      <c r="I48" s="3">
        <v>623529878047</v>
      </c>
      <c r="K48" s="3">
        <v>0</v>
      </c>
      <c r="M48" s="3">
        <v>623529878047</v>
      </c>
    </row>
    <row r="49" spans="1:13" ht="21" x14ac:dyDescent="0.25">
      <c r="A49" s="2" t="s">
        <v>254</v>
      </c>
      <c r="C49" s="3">
        <v>0</v>
      </c>
      <c r="E49" s="3">
        <v>0</v>
      </c>
      <c r="G49" s="3">
        <v>0</v>
      </c>
      <c r="I49" s="3">
        <v>77837671237</v>
      </c>
      <c r="K49" s="3">
        <v>0</v>
      </c>
      <c r="M49" s="3">
        <v>77837671237</v>
      </c>
    </row>
    <row r="50" spans="1:13" ht="21" x14ac:dyDescent="0.25">
      <c r="A50" s="2" t="s">
        <v>229</v>
      </c>
      <c r="C50" s="3">
        <v>0</v>
      </c>
      <c r="E50" s="3">
        <v>0</v>
      </c>
      <c r="G50" s="3">
        <v>0</v>
      </c>
      <c r="I50" s="3">
        <v>19041643838</v>
      </c>
      <c r="K50" s="3">
        <v>0</v>
      </c>
      <c r="M50" s="3">
        <v>19041643838</v>
      </c>
    </row>
    <row r="51" spans="1:13" ht="21" x14ac:dyDescent="0.25">
      <c r="A51" s="2" t="s">
        <v>254</v>
      </c>
      <c r="C51" s="3">
        <v>0</v>
      </c>
      <c r="E51" s="3">
        <v>0</v>
      </c>
      <c r="G51" s="3">
        <v>0</v>
      </c>
      <c r="I51" s="3">
        <v>216920547960</v>
      </c>
      <c r="K51" s="3">
        <v>0</v>
      </c>
      <c r="M51" s="3">
        <v>216920547960</v>
      </c>
    </row>
    <row r="52" spans="1:13" ht="21" x14ac:dyDescent="0.25">
      <c r="A52" s="2" t="s">
        <v>229</v>
      </c>
      <c r="C52" s="3">
        <v>0</v>
      </c>
      <c r="E52" s="3">
        <v>0</v>
      </c>
      <c r="G52" s="3">
        <v>0</v>
      </c>
      <c r="I52" s="3">
        <v>35076712346</v>
      </c>
      <c r="K52" s="3">
        <v>0</v>
      </c>
      <c r="M52" s="3">
        <v>35076712346</v>
      </c>
    </row>
    <row r="53" spans="1:13" ht="21" x14ac:dyDescent="0.25">
      <c r="A53" s="2" t="s">
        <v>237</v>
      </c>
      <c r="C53" s="3">
        <v>33190</v>
      </c>
      <c r="E53" s="3">
        <v>0</v>
      </c>
      <c r="G53" s="3">
        <v>33190</v>
      </c>
      <c r="I53" s="3">
        <v>652090</v>
      </c>
      <c r="K53" s="3">
        <v>0</v>
      </c>
      <c r="M53" s="3">
        <v>652090</v>
      </c>
    </row>
    <row r="54" spans="1:13" ht="21" x14ac:dyDescent="0.25">
      <c r="A54" s="2" t="s">
        <v>229</v>
      </c>
      <c r="C54" s="3">
        <v>0</v>
      </c>
      <c r="E54" s="3">
        <v>0</v>
      </c>
      <c r="G54" s="3">
        <v>0</v>
      </c>
      <c r="I54" s="3">
        <v>10021917818</v>
      </c>
      <c r="K54" s="3">
        <v>0</v>
      </c>
      <c r="M54" s="3">
        <v>10021917818</v>
      </c>
    </row>
    <row r="55" spans="1:13" ht="21" x14ac:dyDescent="0.25">
      <c r="A55" s="2" t="s">
        <v>229</v>
      </c>
      <c r="C55" s="3">
        <v>0</v>
      </c>
      <c r="E55" s="3">
        <v>0</v>
      </c>
      <c r="G55" s="3">
        <v>0</v>
      </c>
      <c r="I55" s="3">
        <v>17538356179</v>
      </c>
      <c r="K55" s="3">
        <v>0</v>
      </c>
      <c r="M55" s="3">
        <v>17538356179</v>
      </c>
    </row>
    <row r="56" spans="1:13" ht="21" x14ac:dyDescent="0.25">
      <c r="A56" s="2" t="s">
        <v>254</v>
      </c>
      <c r="C56" s="3">
        <v>0</v>
      </c>
      <c r="E56" s="3">
        <v>0</v>
      </c>
      <c r="G56" s="3">
        <v>0</v>
      </c>
      <c r="I56" s="3">
        <v>81692876715</v>
      </c>
      <c r="K56" s="3">
        <v>0</v>
      </c>
      <c r="M56" s="3">
        <v>81692876715</v>
      </c>
    </row>
    <row r="57" spans="1:13" ht="21" x14ac:dyDescent="0.25">
      <c r="A57" s="2" t="s">
        <v>229</v>
      </c>
      <c r="C57" s="3">
        <v>0</v>
      </c>
      <c r="E57" s="3">
        <v>0</v>
      </c>
      <c r="G57" s="3">
        <v>0</v>
      </c>
      <c r="I57" s="3">
        <v>45098630143</v>
      </c>
      <c r="K57" s="3">
        <v>0</v>
      </c>
      <c r="M57" s="3">
        <v>45098630143</v>
      </c>
    </row>
    <row r="58" spans="1:13" ht="21" x14ac:dyDescent="0.25">
      <c r="A58" s="2" t="s">
        <v>229</v>
      </c>
      <c r="C58" s="3">
        <v>0</v>
      </c>
      <c r="E58" s="3">
        <v>0</v>
      </c>
      <c r="G58" s="3">
        <v>0</v>
      </c>
      <c r="I58" s="3">
        <v>30065753425</v>
      </c>
      <c r="K58" s="3">
        <v>0</v>
      </c>
      <c r="M58" s="3">
        <v>30065753425</v>
      </c>
    </row>
    <row r="59" spans="1:13" ht="21" x14ac:dyDescent="0.25">
      <c r="A59" s="2" t="s">
        <v>229</v>
      </c>
      <c r="C59" s="3">
        <v>0</v>
      </c>
      <c r="E59" s="3">
        <v>0</v>
      </c>
      <c r="G59" s="3">
        <v>0</v>
      </c>
      <c r="I59" s="3">
        <v>72658904109</v>
      </c>
      <c r="K59" s="3">
        <v>103579880</v>
      </c>
      <c r="M59" s="3">
        <v>72555324229</v>
      </c>
    </row>
    <row r="60" spans="1:13" ht="21" x14ac:dyDescent="0.25">
      <c r="A60" s="2" t="s">
        <v>229</v>
      </c>
      <c r="C60" s="3">
        <v>0</v>
      </c>
      <c r="E60" s="3">
        <v>0</v>
      </c>
      <c r="G60" s="3">
        <v>0</v>
      </c>
      <c r="I60" s="3">
        <v>12527397262</v>
      </c>
      <c r="K60" s="3">
        <v>29289101</v>
      </c>
      <c r="M60" s="3">
        <v>12498108161</v>
      </c>
    </row>
    <row r="61" spans="1:13" ht="21" x14ac:dyDescent="0.25">
      <c r="A61" s="2" t="s">
        <v>229</v>
      </c>
      <c r="C61" s="3">
        <v>0</v>
      </c>
      <c r="E61" s="3">
        <v>0</v>
      </c>
      <c r="G61" s="3">
        <v>0</v>
      </c>
      <c r="I61" s="3">
        <v>115252054795</v>
      </c>
      <c r="K61" s="3">
        <v>377627715</v>
      </c>
      <c r="M61" s="3">
        <v>114874427080</v>
      </c>
    </row>
    <row r="62" spans="1:13" ht="21" x14ac:dyDescent="0.25">
      <c r="A62" s="2" t="s">
        <v>235</v>
      </c>
      <c r="C62" s="3">
        <v>0</v>
      </c>
      <c r="E62" s="3">
        <v>0</v>
      </c>
      <c r="G62" s="3">
        <v>0</v>
      </c>
      <c r="I62" s="3">
        <v>18526027399</v>
      </c>
      <c r="K62" s="3">
        <v>0</v>
      </c>
      <c r="M62" s="3">
        <v>18526027399</v>
      </c>
    </row>
    <row r="63" spans="1:13" ht="21" x14ac:dyDescent="0.25">
      <c r="A63" s="2" t="s">
        <v>234</v>
      </c>
      <c r="C63" s="3">
        <v>0</v>
      </c>
      <c r="E63" s="3">
        <v>0</v>
      </c>
      <c r="G63" s="3">
        <v>0</v>
      </c>
      <c r="I63" s="3">
        <v>45805479453</v>
      </c>
      <c r="K63" s="3">
        <v>113365121</v>
      </c>
      <c r="M63" s="3">
        <v>45692114332</v>
      </c>
    </row>
    <row r="64" spans="1:13" ht="21" x14ac:dyDescent="0.25">
      <c r="A64" s="2" t="s">
        <v>245</v>
      </c>
      <c r="C64" s="3">
        <v>0</v>
      </c>
      <c r="E64" s="3">
        <v>0</v>
      </c>
      <c r="G64" s="3">
        <v>0</v>
      </c>
      <c r="I64" s="3">
        <v>28695890411</v>
      </c>
      <c r="K64" s="3">
        <v>44189689</v>
      </c>
      <c r="M64" s="3">
        <v>28651700722</v>
      </c>
    </row>
    <row r="65" spans="1:13" ht="21" x14ac:dyDescent="0.25">
      <c r="A65" s="2" t="s">
        <v>255</v>
      </c>
      <c r="C65" s="3">
        <v>0</v>
      </c>
      <c r="E65" s="3">
        <v>0</v>
      </c>
      <c r="G65" s="3">
        <v>0</v>
      </c>
      <c r="I65" s="3">
        <v>213246575339</v>
      </c>
      <c r="K65" s="3">
        <v>104942519</v>
      </c>
      <c r="M65" s="3">
        <v>213141632820</v>
      </c>
    </row>
    <row r="66" spans="1:13" ht="21" x14ac:dyDescent="0.25">
      <c r="A66" s="2" t="s">
        <v>286</v>
      </c>
      <c r="C66" s="3">
        <v>0</v>
      </c>
      <c r="E66" s="3">
        <v>0</v>
      </c>
      <c r="G66" s="3">
        <v>0</v>
      </c>
      <c r="I66" s="3">
        <v>884657538288</v>
      </c>
      <c r="K66" s="3">
        <v>695468047</v>
      </c>
      <c r="M66" s="3">
        <v>883962070241</v>
      </c>
    </row>
    <row r="67" spans="1:13" ht="21" x14ac:dyDescent="0.25">
      <c r="A67" s="2" t="s">
        <v>255</v>
      </c>
      <c r="C67" s="3">
        <v>0</v>
      </c>
      <c r="E67" s="3">
        <v>0</v>
      </c>
      <c r="G67" s="3">
        <v>0</v>
      </c>
      <c r="I67" s="3">
        <v>180197260269</v>
      </c>
      <c r="K67" s="3">
        <v>0</v>
      </c>
      <c r="M67" s="3">
        <v>180197260269</v>
      </c>
    </row>
    <row r="68" spans="1:13" ht="21" x14ac:dyDescent="0.25">
      <c r="A68" s="2" t="s">
        <v>255</v>
      </c>
      <c r="C68" s="3">
        <v>0</v>
      </c>
      <c r="E68" s="3">
        <v>0</v>
      </c>
      <c r="G68" s="3">
        <v>0</v>
      </c>
      <c r="I68" s="3">
        <v>195127397259</v>
      </c>
      <c r="K68" s="3">
        <v>0</v>
      </c>
      <c r="M68" s="3">
        <v>195127397259</v>
      </c>
    </row>
    <row r="69" spans="1:13" ht="21" x14ac:dyDescent="0.25">
      <c r="A69" s="2" t="s">
        <v>235</v>
      </c>
      <c r="C69" s="3">
        <v>0</v>
      </c>
      <c r="E69" s="3">
        <v>0</v>
      </c>
      <c r="G69" s="3">
        <v>0</v>
      </c>
      <c r="I69" s="3">
        <v>69041095888</v>
      </c>
      <c r="K69" s="3">
        <v>0</v>
      </c>
      <c r="M69" s="3">
        <v>69041095888</v>
      </c>
    </row>
    <row r="70" spans="1:13" ht="21" x14ac:dyDescent="0.25">
      <c r="A70" s="2" t="s">
        <v>255</v>
      </c>
      <c r="C70" s="3">
        <v>0</v>
      </c>
      <c r="E70" s="3">
        <v>0</v>
      </c>
      <c r="G70" s="3">
        <v>0</v>
      </c>
      <c r="I70" s="3">
        <v>178212328762</v>
      </c>
      <c r="K70" s="3">
        <v>0</v>
      </c>
      <c r="M70" s="3">
        <v>178212328762</v>
      </c>
    </row>
    <row r="71" spans="1:13" ht="21" x14ac:dyDescent="0.25">
      <c r="A71" s="2" t="s">
        <v>238</v>
      </c>
      <c r="C71" s="3">
        <v>0</v>
      </c>
      <c r="E71" s="3">
        <v>0</v>
      </c>
      <c r="G71" s="3">
        <v>0</v>
      </c>
      <c r="I71" s="3">
        <v>214890410958</v>
      </c>
      <c r="K71" s="3">
        <v>0</v>
      </c>
      <c r="M71" s="3">
        <v>214890410958</v>
      </c>
    </row>
    <row r="72" spans="1:13" ht="21" x14ac:dyDescent="0.25">
      <c r="A72" s="2" t="s">
        <v>255</v>
      </c>
      <c r="C72" s="3">
        <v>0</v>
      </c>
      <c r="E72" s="3">
        <v>0</v>
      </c>
      <c r="G72" s="3">
        <v>0</v>
      </c>
      <c r="I72" s="3">
        <v>223693150679</v>
      </c>
      <c r="K72" s="3">
        <v>0</v>
      </c>
      <c r="M72" s="3">
        <v>223693150679</v>
      </c>
    </row>
    <row r="73" spans="1:13" ht="21" x14ac:dyDescent="0.25">
      <c r="A73" s="2" t="s">
        <v>284</v>
      </c>
      <c r="C73" s="3">
        <v>0</v>
      </c>
      <c r="E73" s="3">
        <v>0</v>
      </c>
      <c r="G73" s="3">
        <v>0</v>
      </c>
      <c r="I73" s="3">
        <v>275671232873</v>
      </c>
      <c r="K73" s="3">
        <v>0</v>
      </c>
      <c r="M73" s="3">
        <v>275671232873</v>
      </c>
    </row>
    <row r="74" spans="1:13" ht="21" x14ac:dyDescent="0.25">
      <c r="A74" s="2" t="s">
        <v>243</v>
      </c>
      <c r="C74" s="3">
        <v>0</v>
      </c>
      <c r="E74" s="3">
        <v>0</v>
      </c>
      <c r="G74" s="3">
        <v>0</v>
      </c>
      <c r="I74" s="3">
        <v>73528767122</v>
      </c>
      <c r="K74" s="3">
        <v>0</v>
      </c>
      <c r="M74" s="3">
        <v>73528767122</v>
      </c>
    </row>
    <row r="75" spans="1:13" ht="21" x14ac:dyDescent="0.25">
      <c r="A75" s="2" t="s">
        <v>234</v>
      </c>
      <c r="C75" s="3">
        <v>0</v>
      </c>
      <c r="E75" s="3">
        <v>0</v>
      </c>
      <c r="G75" s="3">
        <v>0</v>
      </c>
      <c r="I75" s="3">
        <v>138945205475</v>
      </c>
      <c r="K75" s="3">
        <v>0</v>
      </c>
      <c r="M75" s="3">
        <v>138945205475</v>
      </c>
    </row>
    <row r="76" spans="1:13" ht="21" x14ac:dyDescent="0.25">
      <c r="A76" s="2" t="s">
        <v>284</v>
      </c>
      <c r="C76" s="3">
        <v>0</v>
      </c>
      <c r="E76" s="3">
        <v>0</v>
      </c>
      <c r="G76" s="3">
        <v>0</v>
      </c>
      <c r="I76" s="3">
        <v>245411506847</v>
      </c>
      <c r="K76" s="3">
        <v>0</v>
      </c>
      <c r="M76" s="3">
        <v>245411506847</v>
      </c>
    </row>
    <row r="77" spans="1:13" ht="21" x14ac:dyDescent="0.25">
      <c r="A77" s="2" t="s">
        <v>234</v>
      </c>
      <c r="C77" s="3">
        <v>0</v>
      </c>
      <c r="E77" s="3">
        <v>0</v>
      </c>
      <c r="G77" s="3">
        <v>0</v>
      </c>
      <c r="I77" s="3">
        <v>22835342464</v>
      </c>
      <c r="K77" s="3">
        <v>0</v>
      </c>
      <c r="M77" s="3">
        <v>22835342464</v>
      </c>
    </row>
    <row r="78" spans="1:13" ht="21" x14ac:dyDescent="0.25">
      <c r="A78" s="2" t="s">
        <v>283</v>
      </c>
      <c r="C78" s="3">
        <v>0</v>
      </c>
      <c r="E78" s="3">
        <v>0</v>
      </c>
      <c r="G78" s="3">
        <v>0</v>
      </c>
      <c r="I78" s="3">
        <v>56095890409</v>
      </c>
      <c r="K78" s="3">
        <v>0</v>
      </c>
      <c r="M78" s="3">
        <v>56095890409</v>
      </c>
    </row>
    <row r="79" spans="1:13" ht="21" x14ac:dyDescent="0.25">
      <c r="A79" s="2" t="s">
        <v>284</v>
      </c>
      <c r="C79" s="3">
        <v>0</v>
      </c>
      <c r="E79" s="3">
        <v>0</v>
      </c>
      <c r="G79" s="3">
        <v>0</v>
      </c>
      <c r="I79" s="3">
        <v>165830136982</v>
      </c>
      <c r="K79" s="3">
        <v>0</v>
      </c>
      <c r="M79" s="3">
        <v>165830136982</v>
      </c>
    </row>
    <row r="80" spans="1:13" ht="21" x14ac:dyDescent="0.25">
      <c r="A80" s="2" t="s">
        <v>229</v>
      </c>
      <c r="C80" s="3">
        <v>0</v>
      </c>
      <c r="E80" s="3">
        <v>0</v>
      </c>
      <c r="G80" s="3">
        <v>0</v>
      </c>
      <c r="I80" s="3">
        <v>11890410959</v>
      </c>
      <c r="K80" s="3">
        <v>0</v>
      </c>
      <c r="M80" s="3">
        <v>11890410959</v>
      </c>
    </row>
    <row r="81" spans="1:13" ht="21" x14ac:dyDescent="0.25">
      <c r="A81" s="2" t="s">
        <v>229</v>
      </c>
      <c r="C81" s="3">
        <v>0</v>
      </c>
      <c r="E81" s="3">
        <v>0</v>
      </c>
      <c r="G81" s="3">
        <v>0</v>
      </c>
      <c r="I81" s="3">
        <v>72871232876</v>
      </c>
      <c r="K81" s="3">
        <v>0</v>
      </c>
      <c r="M81" s="3">
        <v>72871232876</v>
      </c>
    </row>
    <row r="82" spans="1:13" ht="21" x14ac:dyDescent="0.25">
      <c r="A82" s="2" t="s">
        <v>242</v>
      </c>
      <c r="C82" s="3">
        <v>0</v>
      </c>
      <c r="E82" s="3">
        <v>0</v>
      </c>
      <c r="G82" s="3">
        <v>0</v>
      </c>
      <c r="I82" s="3">
        <v>202376712324</v>
      </c>
      <c r="K82" s="3">
        <v>0</v>
      </c>
      <c r="M82" s="3">
        <v>202376712324</v>
      </c>
    </row>
    <row r="83" spans="1:13" ht="21" x14ac:dyDescent="0.25">
      <c r="A83" s="2" t="s">
        <v>244</v>
      </c>
      <c r="C83" s="3">
        <v>0</v>
      </c>
      <c r="E83" s="3">
        <v>0</v>
      </c>
      <c r="G83" s="3">
        <v>0</v>
      </c>
      <c r="I83" s="3">
        <v>27486986301</v>
      </c>
      <c r="K83" s="3">
        <v>0</v>
      </c>
      <c r="M83" s="3">
        <v>27486986301</v>
      </c>
    </row>
    <row r="84" spans="1:13" ht="21" x14ac:dyDescent="0.25">
      <c r="A84" s="2" t="s">
        <v>245</v>
      </c>
      <c r="C84" s="3">
        <v>0</v>
      </c>
      <c r="E84" s="3">
        <v>0</v>
      </c>
      <c r="G84" s="3">
        <v>0</v>
      </c>
      <c r="I84" s="3">
        <v>131005479451</v>
      </c>
      <c r="K84" s="3">
        <v>0</v>
      </c>
      <c r="M84" s="3">
        <v>131005479451</v>
      </c>
    </row>
    <row r="85" spans="1:13" ht="21" x14ac:dyDescent="0.25">
      <c r="A85" s="2" t="s">
        <v>232</v>
      </c>
      <c r="C85" s="3">
        <v>0</v>
      </c>
      <c r="E85" s="3">
        <v>0</v>
      </c>
      <c r="G85" s="3">
        <v>0</v>
      </c>
      <c r="I85" s="3">
        <v>153789041093</v>
      </c>
      <c r="K85" s="3">
        <v>0</v>
      </c>
      <c r="M85" s="3">
        <v>153789041093</v>
      </c>
    </row>
    <row r="86" spans="1:13" ht="21" x14ac:dyDescent="0.25">
      <c r="A86" s="2" t="s">
        <v>238</v>
      </c>
      <c r="C86" s="3">
        <v>0</v>
      </c>
      <c r="E86" s="3">
        <v>0</v>
      </c>
      <c r="G86" s="3">
        <v>0</v>
      </c>
      <c r="I86" s="3">
        <v>109602739723</v>
      </c>
      <c r="K86" s="3">
        <v>0</v>
      </c>
      <c r="M86" s="3">
        <v>109602739723</v>
      </c>
    </row>
    <row r="87" spans="1:13" ht="21" x14ac:dyDescent="0.25">
      <c r="A87" s="2" t="s">
        <v>284</v>
      </c>
      <c r="C87" s="3">
        <v>0</v>
      </c>
      <c r="E87" s="3">
        <v>0</v>
      </c>
      <c r="G87" s="3">
        <v>0</v>
      </c>
      <c r="I87" s="3">
        <v>123346849311</v>
      </c>
      <c r="K87" s="3">
        <v>0</v>
      </c>
      <c r="M87" s="3">
        <v>123346849311</v>
      </c>
    </row>
    <row r="88" spans="1:13" ht="21" x14ac:dyDescent="0.25">
      <c r="A88" s="2" t="s">
        <v>287</v>
      </c>
      <c r="C88" s="3">
        <v>0</v>
      </c>
      <c r="E88" s="3">
        <v>0</v>
      </c>
      <c r="G88" s="3">
        <v>0</v>
      </c>
      <c r="I88" s="3">
        <v>217479452052</v>
      </c>
      <c r="K88" s="3">
        <v>0</v>
      </c>
      <c r="M88" s="3">
        <v>217479452052</v>
      </c>
    </row>
    <row r="89" spans="1:13" ht="21" x14ac:dyDescent="0.25">
      <c r="A89" s="2" t="s">
        <v>287</v>
      </c>
      <c r="C89" s="3">
        <v>0</v>
      </c>
      <c r="E89" s="3">
        <v>0</v>
      </c>
      <c r="G89" s="3">
        <v>0</v>
      </c>
      <c r="I89" s="3">
        <v>281946575339</v>
      </c>
      <c r="K89" s="3">
        <v>0</v>
      </c>
      <c r="M89" s="3">
        <v>281946575339</v>
      </c>
    </row>
    <row r="90" spans="1:13" ht="21" x14ac:dyDescent="0.25">
      <c r="A90" s="2" t="s">
        <v>284</v>
      </c>
      <c r="C90" s="3">
        <v>0</v>
      </c>
      <c r="E90" s="3">
        <v>0</v>
      </c>
      <c r="G90" s="3">
        <v>0</v>
      </c>
      <c r="I90" s="3">
        <v>93001643831</v>
      </c>
      <c r="K90" s="3">
        <v>0</v>
      </c>
      <c r="M90" s="3">
        <v>93001643831</v>
      </c>
    </row>
    <row r="91" spans="1:13" ht="21" x14ac:dyDescent="0.25">
      <c r="A91" s="2" t="s">
        <v>284</v>
      </c>
      <c r="C91" s="3">
        <v>0</v>
      </c>
      <c r="E91" s="3">
        <v>0</v>
      </c>
      <c r="G91" s="3">
        <v>0</v>
      </c>
      <c r="I91" s="3">
        <v>61545205475</v>
      </c>
      <c r="K91" s="3">
        <v>0</v>
      </c>
      <c r="M91" s="3">
        <v>61545205475</v>
      </c>
    </row>
    <row r="92" spans="1:13" ht="21" x14ac:dyDescent="0.25">
      <c r="A92" s="2" t="s">
        <v>243</v>
      </c>
      <c r="C92" s="3">
        <v>0</v>
      </c>
      <c r="E92" s="3">
        <v>0</v>
      </c>
      <c r="G92" s="3">
        <v>0</v>
      </c>
      <c r="I92" s="3">
        <v>45308219177</v>
      </c>
      <c r="K92" s="3">
        <v>0</v>
      </c>
      <c r="M92" s="3">
        <v>45308219177</v>
      </c>
    </row>
    <row r="93" spans="1:13" ht="21" x14ac:dyDescent="0.25">
      <c r="A93" s="2" t="s">
        <v>235</v>
      </c>
      <c r="C93" s="3">
        <v>0</v>
      </c>
      <c r="E93" s="3">
        <v>0</v>
      </c>
      <c r="G93" s="3">
        <v>0</v>
      </c>
      <c r="I93" s="3">
        <v>69041095889</v>
      </c>
      <c r="K93" s="3">
        <v>0</v>
      </c>
      <c r="M93" s="3">
        <v>69041095889</v>
      </c>
    </row>
    <row r="94" spans="1:13" ht="21" x14ac:dyDescent="0.25">
      <c r="A94" s="2" t="s">
        <v>252</v>
      </c>
      <c r="C94" s="3">
        <v>0</v>
      </c>
      <c r="E94" s="3">
        <v>0</v>
      </c>
      <c r="G94" s="3">
        <v>0</v>
      </c>
      <c r="I94" s="3">
        <v>288316185522</v>
      </c>
      <c r="K94" s="3">
        <v>0</v>
      </c>
      <c r="M94" s="3">
        <v>288316185522</v>
      </c>
    </row>
    <row r="95" spans="1:13" ht="21" x14ac:dyDescent="0.25">
      <c r="A95" s="2" t="s">
        <v>288</v>
      </c>
      <c r="C95" s="3">
        <v>0</v>
      </c>
      <c r="E95" s="3">
        <v>0</v>
      </c>
      <c r="G95" s="3">
        <v>0</v>
      </c>
      <c r="I95" s="3">
        <v>106512710852</v>
      </c>
      <c r="K95" s="3">
        <v>0</v>
      </c>
      <c r="M95" s="3">
        <v>106512710852</v>
      </c>
    </row>
    <row r="96" spans="1:13" ht="21" x14ac:dyDescent="0.25">
      <c r="A96" s="2" t="s">
        <v>229</v>
      </c>
      <c r="C96" s="3">
        <v>0</v>
      </c>
      <c r="E96" s="3">
        <v>0</v>
      </c>
      <c r="G96" s="3">
        <v>0</v>
      </c>
      <c r="I96" s="3">
        <v>221017808220</v>
      </c>
      <c r="K96" s="3">
        <v>0</v>
      </c>
      <c r="M96" s="3">
        <v>221017808220</v>
      </c>
    </row>
    <row r="97" spans="1:13" ht="21" x14ac:dyDescent="0.25">
      <c r="A97" s="2" t="s">
        <v>229</v>
      </c>
      <c r="C97" s="3">
        <v>0</v>
      </c>
      <c r="E97" s="3">
        <v>0</v>
      </c>
      <c r="G97" s="3">
        <v>0</v>
      </c>
      <c r="I97" s="3">
        <v>9061643833</v>
      </c>
      <c r="K97" s="3">
        <v>0</v>
      </c>
      <c r="M97" s="3">
        <v>9061643833</v>
      </c>
    </row>
    <row r="98" spans="1:13" ht="21" x14ac:dyDescent="0.25">
      <c r="A98" s="2" t="s">
        <v>229</v>
      </c>
      <c r="C98" s="3">
        <v>0</v>
      </c>
      <c r="E98" s="3">
        <v>0</v>
      </c>
      <c r="G98" s="3">
        <v>0</v>
      </c>
      <c r="I98" s="3">
        <v>57994520548</v>
      </c>
      <c r="K98" s="3">
        <v>0</v>
      </c>
      <c r="M98" s="3">
        <v>57994520548</v>
      </c>
    </row>
    <row r="99" spans="1:13" ht="21" x14ac:dyDescent="0.25">
      <c r="A99" s="2" t="s">
        <v>238</v>
      </c>
      <c r="C99" s="3">
        <v>0</v>
      </c>
      <c r="E99" s="3">
        <v>0</v>
      </c>
      <c r="G99" s="3">
        <v>0</v>
      </c>
      <c r="I99" s="3">
        <v>93205479452</v>
      </c>
      <c r="K99" s="3">
        <v>0</v>
      </c>
      <c r="M99" s="3">
        <v>93205479452</v>
      </c>
    </row>
    <row r="100" spans="1:13" ht="21" x14ac:dyDescent="0.25">
      <c r="A100" s="2" t="s">
        <v>229</v>
      </c>
      <c r="C100" s="3">
        <v>0</v>
      </c>
      <c r="E100" s="3">
        <v>0</v>
      </c>
      <c r="G100" s="3">
        <v>0</v>
      </c>
      <c r="I100" s="3">
        <v>934773287676</v>
      </c>
      <c r="K100" s="3">
        <v>0</v>
      </c>
      <c r="M100" s="3">
        <v>934773287676</v>
      </c>
    </row>
    <row r="101" spans="1:13" ht="21" x14ac:dyDescent="0.25">
      <c r="A101" s="2" t="s">
        <v>229</v>
      </c>
      <c r="C101" s="3">
        <v>0</v>
      </c>
      <c r="E101" s="3">
        <v>0</v>
      </c>
      <c r="G101" s="3">
        <v>0</v>
      </c>
      <c r="I101" s="3">
        <v>77412328767</v>
      </c>
      <c r="K101" s="3">
        <v>0</v>
      </c>
      <c r="M101" s="3">
        <v>77412328767</v>
      </c>
    </row>
    <row r="102" spans="1:13" ht="21" x14ac:dyDescent="0.25">
      <c r="A102" s="2" t="s">
        <v>235</v>
      </c>
      <c r="C102" s="3">
        <v>0</v>
      </c>
      <c r="E102" s="3">
        <v>0</v>
      </c>
      <c r="G102" s="3">
        <v>0</v>
      </c>
      <c r="I102" s="3">
        <v>63949315067</v>
      </c>
      <c r="K102" s="3">
        <v>0</v>
      </c>
      <c r="M102" s="3">
        <v>63949315067</v>
      </c>
    </row>
    <row r="103" spans="1:13" ht="21" x14ac:dyDescent="0.25">
      <c r="A103" s="2" t="s">
        <v>238</v>
      </c>
      <c r="C103" s="3">
        <v>0</v>
      </c>
      <c r="E103" s="3">
        <v>0</v>
      </c>
      <c r="G103" s="3">
        <v>0</v>
      </c>
      <c r="I103" s="3">
        <v>92342465753</v>
      </c>
      <c r="K103" s="3">
        <v>0</v>
      </c>
      <c r="M103" s="3">
        <v>92342465753</v>
      </c>
    </row>
    <row r="104" spans="1:13" ht="21" x14ac:dyDescent="0.25">
      <c r="A104" s="2" t="s">
        <v>284</v>
      </c>
      <c r="C104" s="3">
        <v>0</v>
      </c>
      <c r="E104" s="3">
        <v>0</v>
      </c>
      <c r="G104" s="3">
        <v>0</v>
      </c>
      <c r="I104" s="3">
        <v>101549589039</v>
      </c>
      <c r="K104" s="3">
        <v>0</v>
      </c>
      <c r="M104" s="3">
        <v>101549589039</v>
      </c>
    </row>
    <row r="105" spans="1:13" ht="21" x14ac:dyDescent="0.25">
      <c r="A105" s="2" t="s">
        <v>238</v>
      </c>
      <c r="C105" s="3">
        <v>0</v>
      </c>
      <c r="E105" s="3">
        <v>0</v>
      </c>
      <c r="G105" s="3">
        <v>0</v>
      </c>
      <c r="I105" s="3">
        <v>126863013696</v>
      </c>
      <c r="K105" s="3">
        <v>0</v>
      </c>
      <c r="M105" s="3">
        <v>126863013696</v>
      </c>
    </row>
    <row r="106" spans="1:13" ht="21" x14ac:dyDescent="0.25">
      <c r="A106" s="2" t="s">
        <v>243</v>
      </c>
      <c r="C106" s="3">
        <v>0</v>
      </c>
      <c r="E106" s="3">
        <v>0</v>
      </c>
      <c r="G106" s="3">
        <v>0</v>
      </c>
      <c r="I106" s="3">
        <v>83065068492</v>
      </c>
      <c r="K106" s="3">
        <v>0</v>
      </c>
      <c r="M106" s="3">
        <v>83065068492</v>
      </c>
    </row>
    <row r="107" spans="1:13" ht="21" x14ac:dyDescent="0.25">
      <c r="A107" s="2" t="s">
        <v>229</v>
      </c>
      <c r="C107" s="3">
        <v>0</v>
      </c>
      <c r="E107" s="3">
        <v>0</v>
      </c>
      <c r="G107" s="3">
        <v>0</v>
      </c>
      <c r="I107" s="3">
        <v>76428493150</v>
      </c>
      <c r="K107" s="3">
        <v>0</v>
      </c>
      <c r="M107" s="3">
        <v>76428493150</v>
      </c>
    </row>
    <row r="108" spans="1:13" ht="21" x14ac:dyDescent="0.25">
      <c r="A108" s="2" t="s">
        <v>239</v>
      </c>
      <c r="C108" s="3">
        <v>0</v>
      </c>
      <c r="E108" s="3">
        <v>0</v>
      </c>
      <c r="G108" s="3">
        <v>0</v>
      </c>
      <c r="I108" s="3">
        <v>45304109587</v>
      </c>
      <c r="K108" s="3">
        <v>0</v>
      </c>
      <c r="M108" s="3">
        <v>45304109587</v>
      </c>
    </row>
    <row r="109" spans="1:13" ht="21" x14ac:dyDescent="0.25">
      <c r="A109" s="2" t="s">
        <v>229</v>
      </c>
      <c r="C109" s="3">
        <v>0</v>
      </c>
      <c r="E109" s="3">
        <v>0</v>
      </c>
      <c r="G109" s="3">
        <v>0</v>
      </c>
      <c r="I109" s="3">
        <v>112493835617</v>
      </c>
      <c r="K109" s="3">
        <v>0</v>
      </c>
      <c r="M109" s="3">
        <v>112493835617</v>
      </c>
    </row>
    <row r="110" spans="1:13" ht="21" x14ac:dyDescent="0.25">
      <c r="A110" s="2" t="s">
        <v>238</v>
      </c>
      <c r="C110" s="3">
        <v>0</v>
      </c>
      <c r="E110" s="3">
        <v>0</v>
      </c>
      <c r="G110" s="3">
        <v>0</v>
      </c>
      <c r="I110" s="3">
        <v>143821232874</v>
      </c>
      <c r="K110" s="3">
        <v>0</v>
      </c>
      <c r="M110" s="3">
        <v>143821232874</v>
      </c>
    </row>
    <row r="111" spans="1:13" ht="21" x14ac:dyDescent="0.25">
      <c r="A111" s="2" t="s">
        <v>252</v>
      </c>
      <c r="C111" s="3">
        <v>0</v>
      </c>
      <c r="E111" s="3">
        <v>0</v>
      </c>
      <c r="G111" s="3">
        <v>0</v>
      </c>
      <c r="I111" s="3">
        <v>992309742899</v>
      </c>
      <c r="K111" s="3">
        <v>0</v>
      </c>
      <c r="M111" s="3">
        <v>992309742899</v>
      </c>
    </row>
    <row r="112" spans="1:13" ht="21" x14ac:dyDescent="0.25">
      <c r="A112" s="2" t="s">
        <v>235</v>
      </c>
      <c r="C112" s="3">
        <v>0</v>
      </c>
      <c r="E112" s="3">
        <v>0</v>
      </c>
      <c r="G112" s="3">
        <v>0</v>
      </c>
      <c r="I112" s="3">
        <v>63431506849</v>
      </c>
      <c r="K112" s="3">
        <v>0</v>
      </c>
      <c r="M112" s="3">
        <v>63431506849</v>
      </c>
    </row>
    <row r="113" spans="1:13" ht="21" x14ac:dyDescent="0.25">
      <c r="A113" s="2" t="s">
        <v>239</v>
      </c>
      <c r="C113" s="3">
        <v>0</v>
      </c>
      <c r="E113" s="3">
        <v>0</v>
      </c>
      <c r="G113" s="3">
        <v>0</v>
      </c>
      <c r="I113" s="3">
        <v>80350684930</v>
      </c>
      <c r="K113" s="3">
        <v>0</v>
      </c>
      <c r="M113" s="3">
        <v>80350684930</v>
      </c>
    </row>
    <row r="114" spans="1:13" ht="21" x14ac:dyDescent="0.25">
      <c r="A114" s="2" t="s">
        <v>235</v>
      </c>
      <c r="C114" s="3">
        <v>0</v>
      </c>
      <c r="E114" s="3">
        <v>0</v>
      </c>
      <c r="G114" s="3">
        <v>0</v>
      </c>
      <c r="I114" s="3">
        <v>41424657533</v>
      </c>
      <c r="K114" s="3">
        <v>0</v>
      </c>
      <c r="M114" s="3">
        <v>41424657533</v>
      </c>
    </row>
    <row r="115" spans="1:13" ht="21" x14ac:dyDescent="0.25">
      <c r="A115" s="2" t="s">
        <v>284</v>
      </c>
      <c r="C115" s="3">
        <v>0</v>
      </c>
      <c r="E115" s="3">
        <v>0</v>
      </c>
      <c r="G115" s="3">
        <v>0</v>
      </c>
      <c r="I115" s="3">
        <v>52569863011</v>
      </c>
      <c r="K115" s="3">
        <v>0</v>
      </c>
      <c r="M115" s="3">
        <v>52569863011</v>
      </c>
    </row>
    <row r="116" spans="1:13" ht="21" x14ac:dyDescent="0.25">
      <c r="A116" s="2" t="s">
        <v>238</v>
      </c>
      <c r="C116" s="3">
        <v>0</v>
      </c>
      <c r="E116" s="3">
        <v>0</v>
      </c>
      <c r="G116" s="3">
        <v>0</v>
      </c>
      <c r="I116" s="3">
        <v>51608219176</v>
      </c>
      <c r="K116" s="3">
        <v>0</v>
      </c>
      <c r="M116" s="3">
        <v>51608219176</v>
      </c>
    </row>
    <row r="117" spans="1:13" ht="21" x14ac:dyDescent="0.25">
      <c r="A117" s="2" t="s">
        <v>284</v>
      </c>
      <c r="C117" s="3">
        <v>0</v>
      </c>
      <c r="E117" s="3">
        <v>0</v>
      </c>
      <c r="G117" s="3">
        <v>0</v>
      </c>
      <c r="I117" s="3">
        <v>32824109587</v>
      </c>
      <c r="K117" s="3">
        <v>0</v>
      </c>
      <c r="M117" s="3">
        <v>32824109587</v>
      </c>
    </row>
    <row r="118" spans="1:13" ht="21" x14ac:dyDescent="0.25">
      <c r="A118" s="2" t="s">
        <v>229</v>
      </c>
      <c r="C118" s="3">
        <v>0</v>
      </c>
      <c r="E118" s="3">
        <v>0</v>
      </c>
      <c r="G118" s="3">
        <v>0</v>
      </c>
      <c r="I118" s="3">
        <v>76808219175</v>
      </c>
      <c r="K118" s="3">
        <v>0</v>
      </c>
      <c r="M118" s="3">
        <v>76808219175</v>
      </c>
    </row>
    <row r="119" spans="1:13" ht="21" x14ac:dyDescent="0.25">
      <c r="A119" s="2" t="s">
        <v>238</v>
      </c>
      <c r="C119" s="3">
        <v>27178082192</v>
      </c>
      <c r="E119" s="3">
        <v>0</v>
      </c>
      <c r="G119" s="3">
        <v>27178082192</v>
      </c>
      <c r="I119" s="3">
        <v>252890410935</v>
      </c>
      <c r="K119" s="3">
        <v>191344815</v>
      </c>
      <c r="M119" s="3">
        <v>252699066120</v>
      </c>
    </row>
    <row r="120" spans="1:13" ht="21" x14ac:dyDescent="0.25">
      <c r="A120" s="2" t="s">
        <v>284</v>
      </c>
      <c r="C120" s="3">
        <v>0</v>
      </c>
      <c r="E120" s="3">
        <v>0</v>
      </c>
      <c r="G120" s="3">
        <v>0</v>
      </c>
      <c r="I120" s="3">
        <v>31670136984</v>
      </c>
      <c r="K120" s="3">
        <v>0</v>
      </c>
      <c r="M120" s="3">
        <v>31670136984</v>
      </c>
    </row>
    <row r="121" spans="1:13" ht="21" x14ac:dyDescent="0.25">
      <c r="A121" s="2" t="s">
        <v>244</v>
      </c>
      <c r="C121" s="3">
        <v>0</v>
      </c>
      <c r="E121" s="3">
        <v>0</v>
      </c>
      <c r="G121" s="3">
        <v>0</v>
      </c>
      <c r="I121" s="3">
        <v>32794520547</v>
      </c>
      <c r="K121" s="3">
        <v>0</v>
      </c>
      <c r="M121" s="3">
        <v>32794520547</v>
      </c>
    </row>
    <row r="122" spans="1:13" ht="21" x14ac:dyDescent="0.25">
      <c r="A122" s="2" t="s">
        <v>238</v>
      </c>
      <c r="C122" s="3">
        <v>21742465752</v>
      </c>
      <c r="E122" s="3">
        <v>0</v>
      </c>
      <c r="G122" s="3">
        <v>21742465752</v>
      </c>
      <c r="I122" s="3">
        <v>199550684921</v>
      </c>
      <c r="K122" s="3">
        <v>152547378</v>
      </c>
      <c r="M122" s="3">
        <v>199398137543</v>
      </c>
    </row>
    <row r="123" spans="1:13" ht="21" x14ac:dyDescent="0.25">
      <c r="A123" s="2" t="s">
        <v>284</v>
      </c>
      <c r="C123" s="3">
        <v>0</v>
      </c>
      <c r="E123" s="3">
        <v>0</v>
      </c>
      <c r="G123" s="3">
        <v>0</v>
      </c>
      <c r="I123" s="3">
        <v>94882191778</v>
      </c>
      <c r="K123" s="3">
        <v>0</v>
      </c>
      <c r="M123" s="3">
        <v>94882191778</v>
      </c>
    </row>
    <row r="124" spans="1:13" ht="21" x14ac:dyDescent="0.25">
      <c r="A124" s="2" t="s">
        <v>229</v>
      </c>
      <c r="C124" s="3">
        <v>0</v>
      </c>
      <c r="E124" s="3">
        <v>0</v>
      </c>
      <c r="G124" s="3">
        <v>0</v>
      </c>
      <c r="I124" s="3">
        <v>82849315066</v>
      </c>
      <c r="K124" s="3">
        <v>0</v>
      </c>
      <c r="M124" s="3">
        <v>82849315066</v>
      </c>
    </row>
    <row r="125" spans="1:13" ht="21" x14ac:dyDescent="0.25">
      <c r="A125" s="2" t="s">
        <v>244</v>
      </c>
      <c r="C125" s="3">
        <v>0</v>
      </c>
      <c r="E125" s="3">
        <v>0</v>
      </c>
      <c r="G125" s="3">
        <v>0</v>
      </c>
      <c r="I125" s="3">
        <v>30205479451</v>
      </c>
      <c r="K125" s="3">
        <v>0</v>
      </c>
      <c r="M125" s="3">
        <v>30205479451</v>
      </c>
    </row>
    <row r="126" spans="1:13" ht="21" x14ac:dyDescent="0.25">
      <c r="A126" s="2" t="s">
        <v>284</v>
      </c>
      <c r="C126" s="3">
        <v>0</v>
      </c>
      <c r="E126" s="3">
        <v>0</v>
      </c>
      <c r="G126" s="3">
        <v>0</v>
      </c>
      <c r="I126" s="3">
        <v>30772602738</v>
      </c>
      <c r="K126" s="3">
        <v>0</v>
      </c>
      <c r="M126" s="3">
        <v>30772602738</v>
      </c>
    </row>
    <row r="127" spans="1:13" ht="21" x14ac:dyDescent="0.25">
      <c r="A127" s="2" t="s">
        <v>243</v>
      </c>
      <c r="C127" s="3">
        <v>0</v>
      </c>
      <c r="E127" s="3">
        <v>0</v>
      </c>
      <c r="G127" s="3">
        <v>0</v>
      </c>
      <c r="I127" s="3">
        <v>79224657532</v>
      </c>
      <c r="K127" s="3">
        <v>0</v>
      </c>
      <c r="M127" s="3">
        <v>79224657532</v>
      </c>
    </row>
    <row r="128" spans="1:13" ht="21" x14ac:dyDescent="0.25">
      <c r="A128" s="2" t="s">
        <v>289</v>
      </c>
      <c r="C128" s="3">
        <v>0</v>
      </c>
      <c r="E128" s="3">
        <v>0</v>
      </c>
      <c r="G128" s="3">
        <v>0</v>
      </c>
      <c r="I128" s="3">
        <v>63086301369</v>
      </c>
      <c r="K128" s="3">
        <v>0</v>
      </c>
      <c r="M128" s="3">
        <v>63086301369</v>
      </c>
    </row>
    <row r="129" spans="1:13" ht="21" x14ac:dyDescent="0.25">
      <c r="A129" s="2" t="s">
        <v>245</v>
      </c>
      <c r="C129" s="3">
        <v>0</v>
      </c>
      <c r="E129" s="3">
        <v>0</v>
      </c>
      <c r="G129" s="3">
        <v>0</v>
      </c>
      <c r="I129" s="3">
        <v>414936986665</v>
      </c>
      <c r="K129" s="3">
        <v>0</v>
      </c>
      <c r="M129" s="3">
        <v>414936986665</v>
      </c>
    </row>
    <row r="130" spans="1:13" ht="21" x14ac:dyDescent="0.25">
      <c r="A130" s="2" t="s">
        <v>280</v>
      </c>
      <c r="C130" s="3">
        <v>0</v>
      </c>
      <c r="E130" s="3">
        <v>0</v>
      </c>
      <c r="G130" s="3">
        <v>0</v>
      </c>
      <c r="I130" s="3">
        <v>762663504</v>
      </c>
      <c r="K130" s="3">
        <v>0</v>
      </c>
      <c r="M130" s="3">
        <v>762663504</v>
      </c>
    </row>
    <row r="131" spans="1:13" ht="21" x14ac:dyDescent="0.25">
      <c r="A131" s="2" t="s">
        <v>235</v>
      </c>
      <c r="C131" s="3">
        <v>0</v>
      </c>
      <c r="E131" s="3">
        <v>0</v>
      </c>
      <c r="G131" s="3">
        <v>0</v>
      </c>
      <c r="I131" s="3">
        <v>190726027397</v>
      </c>
      <c r="K131" s="3">
        <v>0</v>
      </c>
      <c r="M131" s="3">
        <v>190726027397</v>
      </c>
    </row>
    <row r="132" spans="1:13" ht="21" x14ac:dyDescent="0.25">
      <c r="A132" s="2" t="s">
        <v>284</v>
      </c>
      <c r="C132" s="3">
        <v>0</v>
      </c>
      <c r="E132" s="3">
        <v>0</v>
      </c>
      <c r="G132" s="3">
        <v>0</v>
      </c>
      <c r="I132" s="3">
        <v>29917808216</v>
      </c>
      <c r="K132" s="3">
        <v>0</v>
      </c>
      <c r="M132" s="3">
        <v>29917808216</v>
      </c>
    </row>
    <row r="133" spans="1:13" ht="21" x14ac:dyDescent="0.25">
      <c r="A133" s="2" t="s">
        <v>241</v>
      </c>
      <c r="C133" s="3">
        <v>0</v>
      </c>
      <c r="E133" s="3">
        <v>0</v>
      </c>
      <c r="G133" s="3">
        <v>0</v>
      </c>
      <c r="I133" s="3">
        <v>251938356162</v>
      </c>
      <c r="K133" s="3">
        <v>0</v>
      </c>
      <c r="M133" s="3">
        <v>251938356162</v>
      </c>
    </row>
    <row r="134" spans="1:13" ht="21" x14ac:dyDescent="0.25">
      <c r="A134" s="2" t="s">
        <v>229</v>
      </c>
      <c r="C134" s="3">
        <v>0</v>
      </c>
      <c r="E134" s="3">
        <v>0</v>
      </c>
      <c r="G134" s="3">
        <v>0</v>
      </c>
      <c r="I134" s="3">
        <v>143260273969</v>
      </c>
      <c r="K134" s="3">
        <v>0</v>
      </c>
      <c r="M134" s="3">
        <v>143260273969</v>
      </c>
    </row>
    <row r="135" spans="1:13" ht="21" x14ac:dyDescent="0.25">
      <c r="A135" s="2" t="s">
        <v>238</v>
      </c>
      <c r="C135" s="3">
        <v>0</v>
      </c>
      <c r="E135" s="3">
        <v>0</v>
      </c>
      <c r="G135" s="3">
        <v>0</v>
      </c>
      <c r="I135" s="3">
        <v>277238356157</v>
      </c>
      <c r="K135" s="3">
        <v>0</v>
      </c>
      <c r="M135" s="3">
        <v>277238356157</v>
      </c>
    </row>
    <row r="136" spans="1:13" ht="21" x14ac:dyDescent="0.25">
      <c r="A136" s="2" t="s">
        <v>233</v>
      </c>
      <c r="C136" s="3">
        <v>0</v>
      </c>
      <c r="E136" s="3">
        <v>0</v>
      </c>
      <c r="G136" s="3">
        <v>0</v>
      </c>
      <c r="I136" s="3">
        <v>104712328765</v>
      </c>
      <c r="K136" s="3">
        <v>0</v>
      </c>
      <c r="M136" s="3">
        <v>104712328765</v>
      </c>
    </row>
    <row r="137" spans="1:13" ht="21" x14ac:dyDescent="0.25">
      <c r="A137" s="2" t="s">
        <v>229</v>
      </c>
      <c r="C137" s="3">
        <v>0</v>
      </c>
      <c r="E137" s="3">
        <v>0</v>
      </c>
      <c r="G137" s="3">
        <v>0</v>
      </c>
      <c r="I137" s="3">
        <v>13980821917</v>
      </c>
      <c r="K137" s="3">
        <v>0</v>
      </c>
      <c r="M137" s="3">
        <v>13980821917</v>
      </c>
    </row>
    <row r="138" spans="1:13" ht="21" x14ac:dyDescent="0.25">
      <c r="A138" s="2" t="s">
        <v>236</v>
      </c>
      <c r="C138" s="3">
        <v>0</v>
      </c>
      <c r="E138" s="3">
        <v>0</v>
      </c>
      <c r="G138" s="3">
        <v>0</v>
      </c>
      <c r="I138" s="3">
        <v>332219178081</v>
      </c>
      <c r="K138" s="3">
        <v>0</v>
      </c>
      <c r="M138" s="3">
        <v>332219178081</v>
      </c>
    </row>
    <row r="139" spans="1:13" ht="21" x14ac:dyDescent="0.25">
      <c r="A139" s="2" t="s">
        <v>233</v>
      </c>
      <c r="C139" s="3">
        <v>0</v>
      </c>
      <c r="E139" s="3">
        <v>0</v>
      </c>
      <c r="G139" s="3">
        <v>0</v>
      </c>
      <c r="I139" s="3">
        <v>174221381630</v>
      </c>
      <c r="K139" s="3">
        <v>0</v>
      </c>
      <c r="M139" s="3">
        <v>174221381630</v>
      </c>
    </row>
    <row r="140" spans="1:13" ht="21" x14ac:dyDescent="0.25">
      <c r="A140" s="2" t="s">
        <v>229</v>
      </c>
      <c r="C140" s="3">
        <v>0</v>
      </c>
      <c r="E140" s="3">
        <v>0</v>
      </c>
      <c r="G140" s="3">
        <v>0</v>
      </c>
      <c r="I140" s="3">
        <v>16915068493</v>
      </c>
      <c r="K140" s="3">
        <v>0</v>
      </c>
      <c r="M140" s="3">
        <v>16915068493</v>
      </c>
    </row>
    <row r="141" spans="1:13" ht="21" x14ac:dyDescent="0.25">
      <c r="A141" s="2" t="s">
        <v>238</v>
      </c>
      <c r="C141" s="3">
        <v>51638356164</v>
      </c>
      <c r="E141" s="3">
        <v>0</v>
      </c>
      <c r="G141" s="3">
        <v>51638356164</v>
      </c>
      <c r="I141" s="3">
        <v>443636986278</v>
      </c>
      <c r="K141" s="3">
        <v>196291729</v>
      </c>
      <c r="M141" s="3">
        <v>443440694549</v>
      </c>
    </row>
    <row r="142" spans="1:13" ht="21" x14ac:dyDescent="0.25">
      <c r="A142" s="2" t="s">
        <v>233</v>
      </c>
      <c r="C142" s="3">
        <v>0</v>
      </c>
      <c r="E142" s="3">
        <v>0</v>
      </c>
      <c r="G142" s="3">
        <v>0</v>
      </c>
      <c r="I142" s="3">
        <v>95338356159</v>
      </c>
      <c r="K142" s="3">
        <v>0</v>
      </c>
      <c r="M142" s="3">
        <v>95338356159</v>
      </c>
    </row>
    <row r="143" spans="1:13" ht="21" x14ac:dyDescent="0.25">
      <c r="A143" s="2" t="s">
        <v>229</v>
      </c>
      <c r="C143" s="3">
        <v>0</v>
      </c>
      <c r="E143" s="3">
        <v>0</v>
      </c>
      <c r="G143" s="3">
        <v>0</v>
      </c>
      <c r="I143" s="3">
        <v>59547945204</v>
      </c>
      <c r="K143" s="3">
        <v>0</v>
      </c>
      <c r="M143" s="3">
        <v>59547945204</v>
      </c>
    </row>
    <row r="144" spans="1:13" ht="21" x14ac:dyDescent="0.25">
      <c r="A144" s="2" t="s">
        <v>229</v>
      </c>
      <c r="C144" s="3">
        <v>0</v>
      </c>
      <c r="E144" s="3">
        <v>0</v>
      </c>
      <c r="G144" s="3">
        <v>0</v>
      </c>
      <c r="I144" s="3">
        <v>176745205479</v>
      </c>
      <c r="K144" s="3">
        <v>0</v>
      </c>
      <c r="M144" s="3">
        <v>176745205479</v>
      </c>
    </row>
    <row r="145" spans="1:13" ht="21" x14ac:dyDescent="0.25">
      <c r="A145" s="2" t="s">
        <v>238</v>
      </c>
      <c r="C145" s="3">
        <v>0</v>
      </c>
      <c r="E145" s="3">
        <v>0</v>
      </c>
      <c r="G145" s="3">
        <v>0</v>
      </c>
      <c r="I145" s="3">
        <v>441815068489</v>
      </c>
      <c r="K145" s="3">
        <v>0</v>
      </c>
      <c r="M145" s="3">
        <v>441815068489</v>
      </c>
    </row>
    <row r="146" spans="1:13" ht="21" x14ac:dyDescent="0.25">
      <c r="A146" s="2" t="s">
        <v>243</v>
      </c>
      <c r="C146" s="3">
        <v>0</v>
      </c>
      <c r="E146" s="3">
        <v>0</v>
      </c>
      <c r="G146" s="3">
        <v>0</v>
      </c>
      <c r="I146" s="3">
        <v>129797260273</v>
      </c>
      <c r="K146" s="3">
        <v>0</v>
      </c>
      <c r="M146" s="3">
        <v>129797260273</v>
      </c>
    </row>
    <row r="147" spans="1:13" ht="21" x14ac:dyDescent="0.25">
      <c r="A147" s="2" t="s">
        <v>229</v>
      </c>
      <c r="C147" s="3">
        <v>0</v>
      </c>
      <c r="E147" s="3">
        <v>0</v>
      </c>
      <c r="G147" s="3">
        <v>0</v>
      </c>
      <c r="I147" s="3">
        <v>201945205480</v>
      </c>
      <c r="K147" s="3">
        <v>0</v>
      </c>
      <c r="M147" s="3">
        <v>201945205480</v>
      </c>
    </row>
    <row r="148" spans="1:13" ht="21" x14ac:dyDescent="0.25">
      <c r="A148" s="2" t="s">
        <v>233</v>
      </c>
      <c r="C148" s="3">
        <v>0</v>
      </c>
      <c r="E148" s="3">
        <v>0</v>
      </c>
      <c r="G148" s="3">
        <v>0</v>
      </c>
      <c r="I148" s="3">
        <v>117282191777</v>
      </c>
      <c r="K148" s="3">
        <v>0</v>
      </c>
      <c r="M148" s="3">
        <v>117282191777</v>
      </c>
    </row>
    <row r="149" spans="1:13" ht="21" x14ac:dyDescent="0.25">
      <c r="A149" s="2" t="s">
        <v>233</v>
      </c>
      <c r="C149" s="3">
        <v>0</v>
      </c>
      <c r="E149" s="3">
        <v>0</v>
      </c>
      <c r="G149" s="3">
        <v>0</v>
      </c>
      <c r="I149" s="3">
        <v>257720547940</v>
      </c>
      <c r="K149" s="3">
        <v>0</v>
      </c>
      <c r="M149" s="3">
        <v>257720547940</v>
      </c>
    </row>
    <row r="150" spans="1:13" ht="21" x14ac:dyDescent="0.25">
      <c r="A150" s="2" t="s">
        <v>239</v>
      </c>
      <c r="C150" s="3">
        <v>81534246575</v>
      </c>
      <c r="E150" s="3">
        <v>0</v>
      </c>
      <c r="G150" s="3">
        <v>81534246575</v>
      </c>
      <c r="I150" s="3">
        <v>654936986283</v>
      </c>
      <c r="K150" s="3">
        <v>0</v>
      </c>
      <c r="M150" s="3">
        <v>654936986283</v>
      </c>
    </row>
    <row r="151" spans="1:13" ht="21" x14ac:dyDescent="0.25">
      <c r="A151" s="2" t="s">
        <v>233</v>
      </c>
      <c r="C151" s="3">
        <v>0</v>
      </c>
      <c r="E151" s="3">
        <v>0</v>
      </c>
      <c r="G151" s="3">
        <v>0</v>
      </c>
      <c r="I151" s="3">
        <v>1348305753420</v>
      </c>
      <c r="K151" s="3">
        <v>0</v>
      </c>
      <c r="M151" s="3">
        <v>1348305753420</v>
      </c>
    </row>
    <row r="152" spans="1:13" ht="21" x14ac:dyDescent="0.25">
      <c r="A152" s="2" t="s">
        <v>229</v>
      </c>
      <c r="C152" s="3">
        <v>0</v>
      </c>
      <c r="E152" s="3">
        <v>0</v>
      </c>
      <c r="G152" s="3">
        <v>0</v>
      </c>
      <c r="I152" s="3">
        <v>134630136985</v>
      </c>
      <c r="K152" s="3">
        <v>0</v>
      </c>
      <c r="M152" s="3">
        <v>134630136985</v>
      </c>
    </row>
    <row r="153" spans="1:13" ht="21" x14ac:dyDescent="0.25">
      <c r="A153" s="2" t="s">
        <v>238</v>
      </c>
      <c r="C153" s="3">
        <v>81534246575</v>
      </c>
      <c r="E153" s="3">
        <v>0</v>
      </c>
      <c r="G153" s="3">
        <v>81534246575</v>
      </c>
      <c r="I153" s="3">
        <v>655109589029</v>
      </c>
      <c r="K153" s="3">
        <v>467881281</v>
      </c>
      <c r="M153" s="3">
        <v>654641707748</v>
      </c>
    </row>
    <row r="154" spans="1:13" ht="21" x14ac:dyDescent="0.25">
      <c r="A154" s="2" t="s">
        <v>240</v>
      </c>
      <c r="C154" s="3">
        <v>0</v>
      </c>
      <c r="E154" s="3">
        <v>0</v>
      </c>
      <c r="G154" s="3">
        <v>0</v>
      </c>
      <c r="I154" s="3">
        <v>5856</v>
      </c>
      <c r="K154" s="3">
        <v>0</v>
      </c>
      <c r="M154" s="3">
        <v>5856</v>
      </c>
    </row>
    <row r="155" spans="1:13" ht="21" x14ac:dyDescent="0.25">
      <c r="A155" s="2" t="s">
        <v>243</v>
      </c>
      <c r="C155" s="3">
        <v>0</v>
      </c>
      <c r="E155" s="3">
        <v>0</v>
      </c>
      <c r="G155" s="3">
        <v>0</v>
      </c>
      <c r="I155" s="3">
        <v>52816438356</v>
      </c>
      <c r="K155" s="3">
        <v>0</v>
      </c>
      <c r="M155" s="3">
        <v>52816438356</v>
      </c>
    </row>
    <row r="156" spans="1:13" ht="21" x14ac:dyDescent="0.25">
      <c r="A156" s="2" t="s">
        <v>245</v>
      </c>
      <c r="C156" s="3">
        <v>0</v>
      </c>
      <c r="E156" s="3">
        <v>0</v>
      </c>
      <c r="G156" s="3">
        <v>0</v>
      </c>
      <c r="I156" s="3">
        <v>1051341096146</v>
      </c>
      <c r="K156" s="3">
        <v>0</v>
      </c>
      <c r="M156" s="3">
        <v>1051341096146</v>
      </c>
    </row>
    <row r="157" spans="1:13" ht="21" x14ac:dyDescent="0.25">
      <c r="A157" s="2" t="s">
        <v>235</v>
      </c>
      <c r="C157" s="3">
        <v>0</v>
      </c>
      <c r="E157" s="3">
        <v>0</v>
      </c>
      <c r="G157" s="3">
        <v>0</v>
      </c>
      <c r="I157" s="3">
        <v>861607534503</v>
      </c>
      <c r="K157" s="3">
        <v>0</v>
      </c>
      <c r="M157" s="3">
        <v>861607534503</v>
      </c>
    </row>
    <row r="158" spans="1:13" ht="21" x14ac:dyDescent="0.25">
      <c r="A158" s="2" t="s">
        <v>243</v>
      </c>
      <c r="C158" s="3">
        <v>0</v>
      </c>
      <c r="E158" s="3">
        <v>0</v>
      </c>
      <c r="G158" s="3">
        <v>0</v>
      </c>
      <c r="I158" s="3">
        <v>353317808218</v>
      </c>
      <c r="K158" s="3">
        <v>0</v>
      </c>
      <c r="M158" s="3">
        <v>353317808218</v>
      </c>
    </row>
    <row r="159" spans="1:13" ht="21" x14ac:dyDescent="0.25">
      <c r="A159" s="2" t="s">
        <v>244</v>
      </c>
      <c r="C159" s="3">
        <v>0</v>
      </c>
      <c r="E159" s="3">
        <v>0</v>
      </c>
      <c r="G159" s="3">
        <v>0</v>
      </c>
      <c r="I159" s="3">
        <v>493281506849</v>
      </c>
      <c r="K159" s="3">
        <v>0</v>
      </c>
      <c r="M159" s="3">
        <v>493281506849</v>
      </c>
    </row>
    <row r="160" spans="1:13" ht="21" x14ac:dyDescent="0.25">
      <c r="A160" s="2" t="s">
        <v>229</v>
      </c>
      <c r="C160" s="3">
        <v>0</v>
      </c>
      <c r="E160" s="3">
        <v>0</v>
      </c>
      <c r="G160" s="3">
        <v>0</v>
      </c>
      <c r="I160" s="3">
        <v>138945205478</v>
      </c>
      <c r="K160" s="3">
        <v>0</v>
      </c>
      <c r="M160" s="3">
        <v>138945205478</v>
      </c>
    </row>
    <row r="161" spans="1:13" ht="21" x14ac:dyDescent="0.25">
      <c r="A161" s="2" t="s">
        <v>229</v>
      </c>
      <c r="C161" s="3">
        <v>0</v>
      </c>
      <c r="E161" s="3">
        <v>0</v>
      </c>
      <c r="G161" s="3">
        <v>0</v>
      </c>
      <c r="I161" s="3">
        <v>85956164385</v>
      </c>
      <c r="K161" s="3">
        <v>0</v>
      </c>
      <c r="M161" s="3">
        <v>85956164385</v>
      </c>
    </row>
    <row r="162" spans="1:13" ht="21" x14ac:dyDescent="0.25">
      <c r="A162" s="2" t="s">
        <v>229</v>
      </c>
      <c r="C162" s="3">
        <v>0</v>
      </c>
      <c r="E162" s="3">
        <v>0</v>
      </c>
      <c r="G162" s="3">
        <v>0</v>
      </c>
      <c r="I162" s="3">
        <v>183649315068</v>
      </c>
      <c r="K162" s="3">
        <v>0</v>
      </c>
      <c r="M162" s="3">
        <v>183649315068</v>
      </c>
    </row>
    <row r="163" spans="1:13" ht="21" x14ac:dyDescent="0.25">
      <c r="A163" s="2" t="s">
        <v>229</v>
      </c>
      <c r="C163" s="3">
        <v>0</v>
      </c>
      <c r="E163" s="3">
        <v>0</v>
      </c>
      <c r="G163" s="3">
        <v>0</v>
      </c>
      <c r="I163" s="3">
        <v>84618493148</v>
      </c>
      <c r="K163" s="3">
        <v>0</v>
      </c>
      <c r="M163" s="3">
        <v>84618493148</v>
      </c>
    </row>
    <row r="164" spans="1:13" ht="21" x14ac:dyDescent="0.25">
      <c r="A164" s="2" t="s">
        <v>229</v>
      </c>
      <c r="C164" s="3">
        <v>0</v>
      </c>
      <c r="E164" s="3">
        <v>0</v>
      </c>
      <c r="G164" s="3">
        <v>0</v>
      </c>
      <c r="I164" s="3">
        <v>23862328765</v>
      </c>
      <c r="K164" s="3">
        <v>0</v>
      </c>
      <c r="M164" s="3">
        <v>23862328765</v>
      </c>
    </row>
    <row r="165" spans="1:13" ht="21" x14ac:dyDescent="0.25">
      <c r="A165" s="2" t="s">
        <v>243</v>
      </c>
      <c r="C165" s="3">
        <v>0</v>
      </c>
      <c r="E165" s="3">
        <v>0</v>
      </c>
      <c r="G165" s="3">
        <v>0</v>
      </c>
      <c r="I165" s="3">
        <v>163972602740</v>
      </c>
      <c r="K165" s="3">
        <v>0</v>
      </c>
      <c r="M165" s="3">
        <v>163972602740</v>
      </c>
    </row>
    <row r="166" spans="1:13" ht="21" x14ac:dyDescent="0.25">
      <c r="A166" s="2" t="s">
        <v>229</v>
      </c>
      <c r="C166" s="3">
        <v>0</v>
      </c>
      <c r="E166" s="3">
        <v>0</v>
      </c>
      <c r="G166" s="3">
        <v>0</v>
      </c>
      <c r="I166" s="3">
        <v>121339726025</v>
      </c>
      <c r="K166" s="3">
        <v>0</v>
      </c>
      <c r="M166" s="3">
        <v>121339726025</v>
      </c>
    </row>
    <row r="167" spans="1:13" ht="21" x14ac:dyDescent="0.25">
      <c r="A167" s="2" t="s">
        <v>233</v>
      </c>
      <c r="C167" s="3">
        <v>6443835616</v>
      </c>
      <c r="E167" s="3">
        <v>-14474179</v>
      </c>
      <c r="G167" s="3">
        <v>6458309795</v>
      </c>
      <c r="I167" s="3">
        <v>271534260489</v>
      </c>
      <c r="K167" s="3">
        <v>0</v>
      </c>
      <c r="M167" s="3">
        <v>271534260489</v>
      </c>
    </row>
    <row r="168" spans="1:13" ht="21" x14ac:dyDescent="0.25">
      <c r="A168" s="2" t="s">
        <v>239</v>
      </c>
      <c r="C168" s="3">
        <v>0</v>
      </c>
      <c r="E168" s="3">
        <v>0</v>
      </c>
      <c r="G168" s="3">
        <v>0</v>
      </c>
      <c r="I168" s="3">
        <v>99002739723</v>
      </c>
      <c r="K168" s="3">
        <v>0</v>
      </c>
      <c r="M168" s="3">
        <v>99002739723</v>
      </c>
    </row>
    <row r="169" spans="1:13" ht="21" x14ac:dyDescent="0.25">
      <c r="A169" s="2" t="s">
        <v>236</v>
      </c>
      <c r="C169" s="3">
        <v>5584109602</v>
      </c>
      <c r="E169" s="3">
        <v>-141293591</v>
      </c>
      <c r="G169" s="3">
        <v>5725403193</v>
      </c>
      <c r="I169" s="3">
        <v>141299178082</v>
      </c>
      <c r="K169" s="3">
        <v>0</v>
      </c>
      <c r="M169" s="3">
        <v>141299178082</v>
      </c>
    </row>
    <row r="170" spans="1:13" ht="21" x14ac:dyDescent="0.25">
      <c r="A170" s="2" t="s">
        <v>238</v>
      </c>
      <c r="C170" s="3">
        <v>48920547944</v>
      </c>
      <c r="E170" s="3">
        <v>0</v>
      </c>
      <c r="G170" s="3">
        <v>48920547944</v>
      </c>
      <c r="I170" s="3">
        <v>351290958887</v>
      </c>
      <c r="K170" s="3">
        <v>326323943</v>
      </c>
      <c r="M170" s="3">
        <v>350964634944</v>
      </c>
    </row>
    <row r="171" spans="1:13" ht="21" x14ac:dyDescent="0.25">
      <c r="A171" s="2" t="s">
        <v>236</v>
      </c>
      <c r="C171" s="3">
        <v>11556164421</v>
      </c>
      <c r="E171" s="3">
        <v>-270065027</v>
      </c>
      <c r="G171" s="3">
        <v>11826229448</v>
      </c>
      <c r="I171" s="3">
        <v>298939726026</v>
      </c>
      <c r="K171" s="3">
        <v>0</v>
      </c>
      <c r="M171" s="3">
        <v>298939726026</v>
      </c>
    </row>
    <row r="172" spans="1:13" ht="21" x14ac:dyDescent="0.25">
      <c r="A172" s="2" t="s">
        <v>236</v>
      </c>
      <c r="C172" s="3">
        <v>30821917826</v>
      </c>
      <c r="E172" s="3">
        <v>-686220703</v>
      </c>
      <c r="G172" s="3">
        <v>31508138529</v>
      </c>
      <c r="I172" s="3">
        <v>803424657534</v>
      </c>
      <c r="K172" s="3">
        <v>0</v>
      </c>
      <c r="M172" s="3">
        <v>803424657534</v>
      </c>
    </row>
    <row r="173" spans="1:13" ht="21" x14ac:dyDescent="0.25">
      <c r="A173" s="2" t="s">
        <v>236</v>
      </c>
      <c r="C173" s="3">
        <v>26630137168</v>
      </c>
      <c r="E173" s="3">
        <v>-464313007</v>
      </c>
      <c r="G173" s="3">
        <v>27094450175</v>
      </c>
      <c r="I173" s="3">
        <v>710876712328</v>
      </c>
      <c r="K173" s="3">
        <v>0</v>
      </c>
      <c r="M173" s="3">
        <v>710876712328</v>
      </c>
    </row>
    <row r="174" spans="1:13" ht="21" x14ac:dyDescent="0.25">
      <c r="A174" s="2" t="s">
        <v>229</v>
      </c>
      <c r="C174" s="3">
        <v>0</v>
      </c>
      <c r="E174" s="3">
        <v>0</v>
      </c>
      <c r="G174" s="3">
        <v>0</v>
      </c>
      <c r="I174" s="3">
        <v>17993835613</v>
      </c>
      <c r="K174" s="3">
        <v>0</v>
      </c>
      <c r="M174" s="3">
        <v>17993835613</v>
      </c>
    </row>
    <row r="175" spans="1:13" ht="21" x14ac:dyDescent="0.25">
      <c r="A175" s="2" t="s">
        <v>236</v>
      </c>
      <c r="C175" s="3">
        <v>20679452128</v>
      </c>
      <c r="E175" s="3">
        <v>-146362902</v>
      </c>
      <c r="G175" s="3">
        <v>20825815030</v>
      </c>
      <c r="I175" s="3">
        <v>571117808218</v>
      </c>
      <c r="K175" s="3">
        <v>0</v>
      </c>
      <c r="M175" s="3">
        <v>571117808218</v>
      </c>
    </row>
    <row r="176" spans="1:13" ht="21" x14ac:dyDescent="0.25">
      <c r="A176" s="2" t="s">
        <v>229</v>
      </c>
      <c r="C176" s="3">
        <v>0</v>
      </c>
      <c r="E176" s="3">
        <v>0</v>
      </c>
      <c r="G176" s="3">
        <v>0</v>
      </c>
      <c r="I176" s="3">
        <v>19987397259</v>
      </c>
      <c r="K176" s="3">
        <v>0</v>
      </c>
      <c r="M176" s="3">
        <v>19987397259</v>
      </c>
    </row>
    <row r="177" spans="1:13" ht="21" x14ac:dyDescent="0.25">
      <c r="A177" s="2" t="s">
        <v>255</v>
      </c>
      <c r="C177" s="3">
        <v>0</v>
      </c>
      <c r="E177" s="3">
        <v>0</v>
      </c>
      <c r="G177" s="3">
        <v>0</v>
      </c>
      <c r="I177" s="3">
        <v>68654794517</v>
      </c>
      <c r="K177" s="3">
        <v>0</v>
      </c>
      <c r="M177" s="3">
        <v>68654794517</v>
      </c>
    </row>
    <row r="178" spans="1:13" ht="21" x14ac:dyDescent="0.25">
      <c r="A178" s="2" t="s">
        <v>229</v>
      </c>
      <c r="C178" s="3">
        <v>0</v>
      </c>
      <c r="E178" s="3">
        <v>0</v>
      </c>
      <c r="G178" s="3">
        <v>0</v>
      </c>
      <c r="I178" s="3">
        <v>62136986301</v>
      </c>
      <c r="K178" s="3">
        <v>0</v>
      </c>
      <c r="M178" s="3">
        <v>62136986301</v>
      </c>
    </row>
    <row r="179" spans="1:13" ht="21" x14ac:dyDescent="0.25">
      <c r="A179" s="2" t="s">
        <v>229</v>
      </c>
      <c r="C179" s="3">
        <v>0</v>
      </c>
      <c r="E179" s="3">
        <v>0</v>
      </c>
      <c r="G179" s="3">
        <v>0</v>
      </c>
      <c r="I179" s="3">
        <v>84575342466</v>
      </c>
      <c r="K179" s="3">
        <v>0</v>
      </c>
      <c r="M179" s="3">
        <v>84575342466</v>
      </c>
    </row>
    <row r="180" spans="1:13" ht="21" x14ac:dyDescent="0.25">
      <c r="A180" s="2" t="s">
        <v>233</v>
      </c>
      <c r="C180" s="3">
        <v>0</v>
      </c>
      <c r="E180" s="3">
        <v>0</v>
      </c>
      <c r="G180" s="3">
        <v>0</v>
      </c>
      <c r="I180" s="3">
        <v>232551369857</v>
      </c>
      <c r="K180" s="3">
        <v>0</v>
      </c>
      <c r="M180" s="3">
        <v>232551369857</v>
      </c>
    </row>
    <row r="181" spans="1:13" ht="21" x14ac:dyDescent="0.25">
      <c r="A181" s="2" t="s">
        <v>251</v>
      </c>
      <c r="C181" s="3">
        <v>0</v>
      </c>
      <c r="E181" s="3">
        <v>0</v>
      </c>
      <c r="G181" s="3">
        <v>0</v>
      </c>
      <c r="I181" s="3">
        <v>53353525923</v>
      </c>
      <c r="K181" s="3">
        <v>0</v>
      </c>
      <c r="M181" s="3">
        <v>53353525923</v>
      </c>
    </row>
    <row r="182" spans="1:13" ht="21" x14ac:dyDescent="0.25">
      <c r="A182" s="2" t="s">
        <v>242</v>
      </c>
      <c r="C182" s="3">
        <v>0</v>
      </c>
      <c r="E182" s="3">
        <v>0</v>
      </c>
      <c r="G182" s="3">
        <v>0</v>
      </c>
      <c r="I182" s="3">
        <v>50547945202</v>
      </c>
      <c r="K182" s="3">
        <v>0</v>
      </c>
      <c r="M182" s="3">
        <v>50547945202</v>
      </c>
    </row>
    <row r="183" spans="1:13" ht="21" x14ac:dyDescent="0.25">
      <c r="A183" s="2" t="s">
        <v>236</v>
      </c>
      <c r="C183" s="3">
        <v>22684931647</v>
      </c>
      <c r="E183" s="3">
        <v>0</v>
      </c>
      <c r="G183" s="3">
        <v>22684931647</v>
      </c>
      <c r="I183" s="3">
        <v>680547945205</v>
      </c>
      <c r="K183" s="3">
        <v>0</v>
      </c>
      <c r="M183" s="3">
        <v>680547945205</v>
      </c>
    </row>
    <row r="184" spans="1:13" ht="21" x14ac:dyDescent="0.25">
      <c r="A184" s="2" t="s">
        <v>233</v>
      </c>
      <c r="C184" s="3">
        <v>24460273971</v>
      </c>
      <c r="E184" s="3">
        <v>-13206854</v>
      </c>
      <c r="G184" s="3">
        <v>24473480825</v>
      </c>
      <c r="I184" s="3">
        <v>157808219144</v>
      </c>
      <c r="K184" s="3">
        <v>24012462</v>
      </c>
      <c r="M184" s="3">
        <v>157784206682</v>
      </c>
    </row>
    <row r="185" spans="1:13" ht="21" x14ac:dyDescent="0.25">
      <c r="A185" s="2" t="s">
        <v>255</v>
      </c>
      <c r="C185" s="3">
        <v>0</v>
      </c>
      <c r="E185" s="3">
        <v>0</v>
      </c>
      <c r="G185" s="3">
        <v>0</v>
      </c>
      <c r="I185" s="3">
        <v>212232328766</v>
      </c>
      <c r="K185" s="3">
        <v>0</v>
      </c>
      <c r="M185" s="3">
        <v>212232328766</v>
      </c>
    </row>
    <row r="186" spans="1:13" ht="21" x14ac:dyDescent="0.25">
      <c r="A186" s="2" t="s">
        <v>241</v>
      </c>
      <c r="C186" s="3">
        <v>75826849314</v>
      </c>
      <c r="E186" s="3">
        <v>0</v>
      </c>
      <c r="G186" s="3">
        <v>75826849314</v>
      </c>
      <c r="I186" s="3">
        <v>472006849305</v>
      </c>
      <c r="K186" s="3">
        <v>521003572</v>
      </c>
      <c r="M186" s="3">
        <v>471485845733</v>
      </c>
    </row>
    <row r="187" spans="1:13" ht="21" x14ac:dyDescent="0.25">
      <c r="A187" s="2" t="s">
        <v>238</v>
      </c>
      <c r="C187" s="3">
        <v>0</v>
      </c>
      <c r="E187" s="3">
        <v>0</v>
      </c>
      <c r="G187" s="3">
        <v>0</v>
      </c>
      <c r="I187" s="3">
        <v>184109589036</v>
      </c>
      <c r="K187" s="3">
        <v>0</v>
      </c>
      <c r="M187" s="3">
        <v>184109589036</v>
      </c>
    </row>
    <row r="188" spans="1:13" ht="21" x14ac:dyDescent="0.25">
      <c r="A188" s="2" t="s">
        <v>242</v>
      </c>
      <c r="C188" s="3">
        <v>10871232876</v>
      </c>
      <c r="E188" s="3">
        <v>0</v>
      </c>
      <c r="G188" s="3">
        <v>10871232876</v>
      </c>
      <c r="I188" s="3">
        <v>65928767112</v>
      </c>
      <c r="K188" s="3">
        <v>57813894</v>
      </c>
      <c r="M188" s="3">
        <v>65870953218</v>
      </c>
    </row>
    <row r="189" spans="1:13" ht="21" x14ac:dyDescent="0.25">
      <c r="A189" s="2" t="s">
        <v>233</v>
      </c>
      <c r="C189" s="3">
        <v>27178082191</v>
      </c>
      <c r="E189" s="3">
        <v>-33350642</v>
      </c>
      <c r="G189" s="3">
        <v>27211432833</v>
      </c>
      <c r="I189" s="3">
        <v>163068502045</v>
      </c>
      <c r="K189" s="3">
        <v>8004154</v>
      </c>
      <c r="M189" s="3">
        <v>163060497891</v>
      </c>
    </row>
    <row r="190" spans="1:13" ht="21" x14ac:dyDescent="0.25">
      <c r="A190" s="2" t="s">
        <v>245</v>
      </c>
      <c r="C190" s="3">
        <v>0</v>
      </c>
      <c r="E190" s="3">
        <v>0</v>
      </c>
      <c r="G190" s="3">
        <v>0</v>
      </c>
      <c r="I190" s="3">
        <v>19068493151</v>
      </c>
      <c r="K190" s="3">
        <v>0</v>
      </c>
      <c r="M190" s="3">
        <v>19068493151</v>
      </c>
    </row>
    <row r="191" spans="1:13" ht="21" x14ac:dyDescent="0.25">
      <c r="A191" s="2" t="s">
        <v>229</v>
      </c>
      <c r="C191" s="3">
        <v>0</v>
      </c>
      <c r="E191" s="3">
        <v>0</v>
      </c>
      <c r="G191" s="3">
        <v>0</v>
      </c>
      <c r="I191" s="3">
        <v>367202191791</v>
      </c>
      <c r="K191" s="3">
        <v>0</v>
      </c>
      <c r="M191" s="3">
        <v>367202191791</v>
      </c>
    </row>
    <row r="192" spans="1:13" ht="21" x14ac:dyDescent="0.25">
      <c r="A192" s="2" t="s">
        <v>233</v>
      </c>
      <c r="C192" s="3">
        <v>0</v>
      </c>
      <c r="E192" s="3">
        <v>0</v>
      </c>
      <c r="G192" s="3">
        <v>0</v>
      </c>
      <c r="I192" s="3">
        <v>111439726024</v>
      </c>
      <c r="K192" s="3">
        <v>0</v>
      </c>
      <c r="M192" s="3">
        <v>111439726024</v>
      </c>
    </row>
    <row r="193" spans="1:13" ht="21" x14ac:dyDescent="0.25">
      <c r="A193" s="2" t="s">
        <v>229</v>
      </c>
      <c r="C193" s="3">
        <v>0</v>
      </c>
      <c r="E193" s="3">
        <v>0</v>
      </c>
      <c r="G193" s="3">
        <v>0</v>
      </c>
      <c r="I193" s="3">
        <v>241446575342</v>
      </c>
      <c r="K193" s="3">
        <v>0</v>
      </c>
      <c r="M193" s="3">
        <v>241446575342</v>
      </c>
    </row>
    <row r="194" spans="1:13" ht="21" x14ac:dyDescent="0.25">
      <c r="A194" s="2" t="s">
        <v>229</v>
      </c>
      <c r="C194" s="3">
        <v>0</v>
      </c>
      <c r="E194" s="3">
        <v>0</v>
      </c>
      <c r="G194" s="3">
        <v>0</v>
      </c>
      <c r="I194" s="3">
        <v>49095890412</v>
      </c>
      <c r="K194" s="3">
        <v>0</v>
      </c>
      <c r="M194" s="3">
        <v>49095890412</v>
      </c>
    </row>
    <row r="195" spans="1:13" ht="21" x14ac:dyDescent="0.25">
      <c r="A195" s="2" t="s">
        <v>238</v>
      </c>
      <c r="C195" s="3">
        <v>53961643835</v>
      </c>
      <c r="E195" s="3">
        <v>-285768720</v>
      </c>
      <c r="G195" s="3">
        <v>54247412555</v>
      </c>
      <c r="I195" s="3">
        <v>530104109584</v>
      </c>
      <c r="K195" s="3">
        <v>51291821</v>
      </c>
      <c r="M195" s="3">
        <v>530052817763</v>
      </c>
    </row>
    <row r="196" spans="1:13" ht="21" x14ac:dyDescent="0.25">
      <c r="A196" s="2" t="s">
        <v>237</v>
      </c>
      <c r="C196" s="3">
        <v>271780821918</v>
      </c>
      <c r="E196" s="3">
        <v>0</v>
      </c>
      <c r="G196" s="3">
        <v>271780821918</v>
      </c>
      <c r="I196" s="3">
        <v>1507945205464</v>
      </c>
      <c r="K196" s="3">
        <v>1676277782</v>
      </c>
      <c r="M196" s="3">
        <v>1506268927682</v>
      </c>
    </row>
    <row r="197" spans="1:13" ht="21" x14ac:dyDescent="0.25">
      <c r="A197" s="2" t="s">
        <v>229</v>
      </c>
      <c r="C197" s="3">
        <v>0</v>
      </c>
      <c r="E197" s="3">
        <v>0</v>
      </c>
      <c r="G197" s="3">
        <v>0</v>
      </c>
      <c r="I197" s="3">
        <v>778871232879</v>
      </c>
      <c r="K197" s="3">
        <v>0</v>
      </c>
      <c r="M197" s="3">
        <v>778871232879</v>
      </c>
    </row>
    <row r="198" spans="1:13" ht="21" x14ac:dyDescent="0.25">
      <c r="A198" s="2" t="s">
        <v>233</v>
      </c>
      <c r="C198" s="3">
        <v>5155068493</v>
      </c>
      <c r="E198" s="3">
        <v>-11579343</v>
      </c>
      <c r="G198" s="3">
        <v>5166647836</v>
      </c>
      <c r="I198" s="3">
        <v>39767671225</v>
      </c>
      <c r="K198" s="3">
        <v>0</v>
      </c>
      <c r="M198" s="3">
        <v>39767671225</v>
      </c>
    </row>
    <row r="199" spans="1:13" ht="21" x14ac:dyDescent="0.25">
      <c r="A199" s="2" t="s">
        <v>233</v>
      </c>
      <c r="C199" s="3">
        <v>38049315067</v>
      </c>
      <c r="E199" s="3">
        <v>0</v>
      </c>
      <c r="G199" s="3">
        <v>38049315067</v>
      </c>
      <c r="I199" s="3">
        <v>327715070757</v>
      </c>
      <c r="K199" s="3">
        <v>57896715</v>
      </c>
      <c r="M199" s="3">
        <v>327657174042</v>
      </c>
    </row>
    <row r="200" spans="1:13" ht="21" x14ac:dyDescent="0.25">
      <c r="A200" s="2" t="s">
        <v>238</v>
      </c>
      <c r="C200" s="3">
        <v>19024657533</v>
      </c>
      <c r="E200" s="3">
        <v>0</v>
      </c>
      <c r="G200" s="3">
        <v>19024657533</v>
      </c>
      <c r="I200" s="3">
        <v>104328767119</v>
      </c>
      <c r="K200" s="3">
        <v>127784554</v>
      </c>
      <c r="M200" s="3">
        <v>104200982565</v>
      </c>
    </row>
    <row r="201" spans="1:13" ht="21" x14ac:dyDescent="0.25">
      <c r="A201" s="2" t="s">
        <v>229</v>
      </c>
      <c r="C201" s="3">
        <v>0</v>
      </c>
      <c r="E201" s="3">
        <v>0</v>
      </c>
      <c r="G201" s="3">
        <v>0</v>
      </c>
      <c r="I201" s="3">
        <v>116602739724</v>
      </c>
      <c r="K201" s="3">
        <v>0</v>
      </c>
      <c r="M201" s="3">
        <v>116602739724</v>
      </c>
    </row>
    <row r="202" spans="1:13" ht="21" x14ac:dyDescent="0.25">
      <c r="A202" s="2" t="s">
        <v>229</v>
      </c>
      <c r="C202" s="3">
        <v>0</v>
      </c>
      <c r="E202" s="3">
        <v>0</v>
      </c>
      <c r="G202" s="3">
        <v>0</v>
      </c>
      <c r="I202" s="3">
        <v>33139726023</v>
      </c>
      <c r="K202" s="3">
        <v>0</v>
      </c>
      <c r="M202" s="3">
        <v>33139726023</v>
      </c>
    </row>
    <row r="203" spans="1:13" ht="21" x14ac:dyDescent="0.25">
      <c r="A203" s="2" t="s">
        <v>229</v>
      </c>
      <c r="C203" s="3">
        <v>0</v>
      </c>
      <c r="E203" s="3">
        <v>0</v>
      </c>
      <c r="G203" s="3">
        <v>0</v>
      </c>
      <c r="I203" s="3">
        <v>211989041097</v>
      </c>
      <c r="K203" s="3">
        <v>0</v>
      </c>
      <c r="M203" s="3">
        <v>211989041097</v>
      </c>
    </row>
    <row r="204" spans="1:13" ht="21" x14ac:dyDescent="0.25">
      <c r="A204" s="2" t="s">
        <v>233</v>
      </c>
      <c r="C204" s="3">
        <v>39408219177</v>
      </c>
      <c r="E204" s="3">
        <v>0</v>
      </c>
      <c r="G204" s="3">
        <v>39408219177</v>
      </c>
      <c r="I204" s="3">
        <v>199583561617</v>
      </c>
      <c r="K204" s="3">
        <v>59964455</v>
      </c>
      <c r="M204" s="3">
        <v>199523597162</v>
      </c>
    </row>
    <row r="205" spans="1:13" ht="21" x14ac:dyDescent="0.25">
      <c r="A205" s="2" t="s">
        <v>239</v>
      </c>
      <c r="C205" s="3">
        <v>67945205451</v>
      </c>
      <c r="E205" s="3">
        <v>0</v>
      </c>
      <c r="G205" s="3">
        <v>67945205451</v>
      </c>
      <c r="I205" s="3">
        <v>335342465693</v>
      </c>
      <c r="K205" s="3">
        <v>516934958</v>
      </c>
      <c r="M205" s="3">
        <v>334825530735</v>
      </c>
    </row>
    <row r="206" spans="1:13" ht="21" x14ac:dyDescent="0.25">
      <c r="A206" s="2" t="s">
        <v>243</v>
      </c>
      <c r="C206" s="3">
        <v>0</v>
      </c>
      <c r="E206" s="3">
        <v>0</v>
      </c>
      <c r="G206" s="3">
        <v>0</v>
      </c>
      <c r="I206" s="3">
        <v>222246575341</v>
      </c>
      <c r="K206" s="3">
        <v>0</v>
      </c>
      <c r="M206" s="3">
        <v>222246575341</v>
      </c>
    </row>
    <row r="207" spans="1:13" ht="21" x14ac:dyDescent="0.25">
      <c r="A207" s="2" t="s">
        <v>233</v>
      </c>
      <c r="C207" s="3">
        <v>0</v>
      </c>
      <c r="E207" s="3">
        <v>0</v>
      </c>
      <c r="G207" s="3">
        <v>0</v>
      </c>
      <c r="I207" s="3">
        <v>221106849313</v>
      </c>
      <c r="K207" s="3">
        <v>0</v>
      </c>
      <c r="M207" s="3">
        <v>221106849313</v>
      </c>
    </row>
    <row r="208" spans="1:13" ht="21" x14ac:dyDescent="0.25">
      <c r="A208" s="2" t="s">
        <v>229</v>
      </c>
      <c r="C208" s="3">
        <v>12230136985</v>
      </c>
      <c r="E208" s="3">
        <v>0</v>
      </c>
      <c r="G208" s="3">
        <v>12230136985</v>
      </c>
      <c r="I208" s="3">
        <v>57599999972</v>
      </c>
      <c r="K208" s="3">
        <v>53675095</v>
      </c>
      <c r="M208" s="3">
        <v>57546324877</v>
      </c>
    </row>
    <row r="209" spans="1:13" ht="21" x14ac:dyDescent="0.25">
      <c r="A209" s="2" t="s">
        <v>234</v>
      </c>
      <c r="C209" s="3">
        <v>11230684952</v>
      </c>
      <c r="E209" s="3">
        <v>-268182952</v>
      </c>
      <c r="G209" s="3">
        <v>11498867904</v>
      </c>
      <c r="I209" s="3">
        <v>258314520544</v>
      </c>
      <c r="K209" s="3">
        <v>0</v>
      </c>
      <c r="M209" s="3">
        <v>258314520544</v>
      </c>
    </row>
    <row r="210" spans="1:13" ht="21" x14ac:dyDescent="0.25">
      <c r="A210" s="2" t="s">
        <v>234</v>
      </c>
      <c r="C210" s="3">
        <v>1841095904</v>
      </c>
      <c r="E210" s="3">
        <v>-47357908</v>
      </c>
      <c r="G210" s="3">
        <v>1888453812</v>
      </c>
      <c r="I210" s="3">
        <v>31298630133</v>
      </c>
      <c r="K210" s="3">
        <v>0</v>
      </c>
      <c r="M210" s="3">
        <v>31298630133</v>
      </c>
    </row>
    <row r="211" spans="1:13" ht="21" x14ac:dyDescent="0.25">
      <c r="A211" s="2" t="s">
        <v>234</v>
      </c>
      <c r="C211" s="3">
        <v>1841095904</v>
      </c>
      <c r="E211" s="3">
        <v>-50288333</v>
      </c>
      <c r="G211" s="3">
        <v>1891384237</v>
      </c>
      <c r="I211" s="3">
        <v>31035616435</v>
      </c>
      <c r="K211" s="3">
        <v>0</v>
      </c>
      <c r="M211" s="3">
        <v>31035616435</v>
      </c>
    </row>
    <row r="212" spans="1:13" ht="21" x14ac:dyDescent="0.25">
      <c r="A212" s="2" t="s">
        <v>239</v>
      </c>
      <c r="C212" s="3">
        <v>8284931534</v>
      </c>
      <c r="E212" s="3">
        <v>-54028040</v>
      </c>
      <c r="G212" s="3">
        <v>8338959574</v>
      </c>
      <c r="I212" s="3">
        <v>50498630132</v>
      </c>
      <c r="K212" s="3">
        <v>0</v>
      </c>
      <c r="M212" s="3">
        <v>50498630132</v>
      </c>
    </row>
    <row r="213" spans="1:13" ht="21" x14ac:dyDescent="0.25">
      <c r="A213" s="2" t="s">
        <v>235</v>
      </c>
      <c r="C213" s="3">
        <v>0</v>
      </c>
      <c r="E213" s="3">
        <v>0</v>
      </c>
      <c r="G213" s="3">
        <v>0</v>
      </c>
      <c r="I213" s="3">
        <v>95123287670</v>
      </c>
      <c r="K213" s="3">
        <v>0</v>
      </c>
      <c r="M213" s="3">
        <v>95123287670</v>
      </c>
    </row>
    <row r="214" spans="1:13" ht="21" x14ac:dyDescent="0.25">
      <c r="A214" s="2" t="s">
        <v>238</v>
      </c>
      <c r="C214" s="3">
        <v>43213150685</v>
      </c>
      <c r="E214" s="3">
        <v>0</v>
      </c>
      <c r="G214" s="3">
        <v>43213150685</v>
      </c>
      <c r="I214" s="3">
        <v>178428493144</v>
      </c>
      <c r="K214" s="3">
        <v>229810230</v>
      </c>
      <c r="M214" s="3">
        <v>178198682914</v>
      </c>
    </row>
    <row r="215" spans="1:13" ht="21" x14ac:dyDescent="0.25">
      <c r="A215" s="2" t="s">
        <v>290</v>
      </c>
      <c r="C215" s="3">
        <v>0</v>
      </c>
      <c r="E215" s="3">
        <v>0</v>
      </c>
      <c r="G215" s="3">
        <v>0</v>
      </c>
      <c r="I215" s="3">
        <v>3221917808</v>
      </c>
      <c r="K215" s="3">
        <v>0</v>
      </c>
      <c r="M215" s="3">
        <v>3221917808</v>
      </c>
    </row>
    <row r="216" spans="1:13" ht="21" x14ac:dyDescent="0.25">
      <c r="A216" s="2" t="s">
        <v>237</v>
      </c>
      <c r="C216" s="3">
        <v>99879452055</v>
      </c>
      <c r="E216" s="3">
        <v>0</v>
      </c>
      <c r="G216" s="3">
        <v>99879452055</v>
      </c>
      <c r="I216" s="3">
        <v>396295890409</v>
      </c>
      <c r="K216" s="3">
        <v>239655316</v>
      </c>
      <c r="M216" s="3">
        <v>396056235093</v>
      </c>
    </row>
    <row r="217" spans="1:13" ht="21" x14ac:dyDescent="0.25">
      <c r="A217" s="2" t="s">
        <v>243</v>
      </c>
      <c r="C217" s="3">
        <v>11076027421</v>
      </c>
      <c r="E217" s="3">
        <v>6396429</v>
      </c>
      <c r="G217" s="3">
        <v>11069630992</v>
      </c>
      <c r="I217" s="3">
        <v>45277397248</v>
      </c>
      <c r="K217" s="3">
        <v>112411633</v>
      </c>
      <c r="M217" s="3">
        <v>45164985615</v>
      </c>
    </row>
    <row r="218" spans="1:13" ht="21" x14ac:dyDescent="0.25">
      <c r="A218" s="2" t="s">
        <v>229</v>
      </c>
      <c r="C218" s="3">
        <v>0</v>
      </c>
      <c r="E218" s="3">
        <v>0</v>
      </c>
      <c r="G218" s="3">
        <v>0</v>
      </c>
      <c r="I218" s="3">
        <v>16552328765</v>
      </c>
      <c r="K218" s="3">
        <v>0</v>
      </c>
      <c r="M218" s="3">
        <v>16552328765</v>
      </c>
    </row>
    <row r="219" spans="1:13" ht="21" x14ac:dyDescent="0.25">
      <c r="A219" s="2" t="s">
        <v>291</v>
      </c>
      <c r="C219" s="3">
        <v>0</v>
      </c>
      <c r="E219" s="3">
        <v>0</v>
      </c>
      <c r="G219" s="3">
        <v>0</v>
      </c>
      <c r="I219" s="3">
        <v>105205479452</v>
      </c>
      <c r="K219" s="3">
        <v>0</v>
      </c>
      <c r="M219" s="3">
        <v>105205479452</v>
      </c>
    </row>
    <row r="220" spans="1:13" ht="21" x14ac:dyDescent="0.25">
      <c r="A220" s="2" t="s">
        <v>243</v>
      </c>
      <c r="C220" s="3">
        <v>157335616438</v>
      </c>
      <c r="E220" s="3">
        <v>0</v>
      </c>
      <c r="G220" s="3">
        <v>157335616438</v>
      </c>
      <c r="I220" s="3">
        <v>593815068471</v>
      </c>
      <c r="K220" s="3">
        <v>607379886</v>
      </c>
      <c r="M220" s="3">
        <v>593207688585</v>
      </c>
    </row>
    <row r="221" spans="1:13" ht="21" x14ac:dyDescent="0.25">
      <c r="A221" s="2" t="s">
        <v>237</v>
      </c>
      <c r="C221" s="3">
        <v>89687671278</v>
      </c>
      <c r="E221" s="3">
        <v>0</v>
      </c>
      <c r="G221" s="3">
        <v>89687671278</v>
      </c>
      <c r="I221" s="3">
        <v>332712328734</v>
      </c>
      <c r="K221" s="3">
        <v>441173179</v>
      </c>
      <c r="M221" s="3">
        <v>332271155555</v>
      </c>
    </row>
    <row r="222" spans="1:13" ht="21" x14ac:dyDescent="0.25">
      <c r="A222" s="2" t="s">
        <v>244</v>
      </c>
      <c r="C222" s="3">
        <v>165616438356</v>
      </c>
      <c r="E222" s="3">
        <v>0</v>
      </c>
      <c r="G222" s="3">
        <v>165616438356</v>
      </c>
      <c r="I222" s="3">
        <v>587671232867</v>
      </c>
      <c r="K222" s="3">
        <v>1129607831</v>
      </c>
      <c r="M222" s="3">
        <v>586541625036</v>
      </c>
    </row>
    <row r="223" spans="1:13" ht="21" x14ac:dyDescent="0.25">
      <c r="A223" s="2" t="s">
        <v>235</v>
      </c>
      <c r="C223" s="3">
        <v>165616438356</v>
      </c>
      <c r="E223" s="3">
        <v>0</v>
      </c>
      <c r="G223" s="3">
        <v>165616438356</v>
      </c>
      <c r="I223" s="3">
        <v>587671232867</v>
      </c>
      <c r="K223" s="3">
        <v>1129607831</v>
      </c>
      <c r="M223" s="3">
        <v>586541625036</v>
      </c>
    </row>
    <row r="224" spans="1:13" ht="21" x14ac:dyDescent="0.25">
      <c r="A224" s="2" t="s">
        <v>245</v>
      </c>
      <c r="C224" s="3">
        <v>82808219178</v>
      </c>
      <c r="E224" s="3">
        <v>0</v>
      </c>
      <c r="G224" s="3">
        <v>82808219178</v>
      </c>
      <c r="I224" s="3">
        <v>293835616423</v>
      </c>
      <c r="K224" s="3">
        <v>564803915</v>
      </c>
      <c r="M224" s="3">
        <v>293270812508</v>
      </c>
    </row>
    <row r="225" spans="1:13" ht="21" x14ac:dyDescent="0.25">
      <c r="A225" s="2" t="s">
        <v>245</v>
      </c>
      <c r="C225" s="3">
        <v>276027397259</v>
      </c>
      <c r="E225" s="3">
        <v>0</v>
      </c>
      <c r="G225" s="3">
        <v>276027397259</v>
      </c>
      <c r="I225" s="3">
        <v>970547945203</v>
      </c>
      <c r="K225" s="3">
        <v>1935885699</v>
      </c>
      <c r="M225" s="3">
        <v>968612059504</v>
      </c>
    </row>
    <row r="226" spans="1:13" ht="21" x14ac:dyDescent="0.25">
      <c r="A226" s="2" t="s">
        <v>243</v>
      </c>
      <c r="C226" s="3">
        <v>42232191780</v>
      </c>
      <c r="E226" s="3">
        <v>0</v>
      </c>
      <c r="G226" s="3">
        <v>42232191780</v>
      </c>
      <c r="I226" s="3">
        <v>147131506846</v>
      </c>
      <c r="K226" s="3">
        <v>301920514</v>
      </c>
      <c r="M226" s="3">
        <v>146829586332</v>
      </c>
    </row>
    <row r="227" spans="1:13" ht="21" x14ac:dyDescent="0.25">
      <c r="A227" s="2" t="s">
        <v>244</v>
      </c>
      <c r="C227" s="3">
        <v>41404109598</v>
      </c>
      <c r="E227" s="3">
        <v>0</v>
      </c>
      <c r="G227" s="3">
        <v>41404109598</v>
      </c>
      <c r="I227" s="3">
        <v>138904109582</v>
      </c>
      <c r="K227" s="3">
        <v>294962886</v>
      </c>
      <c r="M227" s="3">
        <v>138609146696</v>
      </c>
    </row>
    <row r="228" spans="1:13" ht="21" x14ac:dyDescent="0.25">
      <c r="A228" s="2" t="s">
        <v>246</v>
      </c>
      <c r="C228" s="3">
        <v>17842</v>
      </c>
      <c r="E228" s="3">
        <v>0</v>
      </c>
      <c r="G228" s="3">
        <v>17842</v>
      </c>
      <c r="I228" s="3">
        <v>39453</v>
      </c>
      <c r="K228" s="3">
        <v>0</v>
      </c>
      <c r="M228" s="3">
        <v>39453</v>
      </c>
    </row>
    <row r="229" spans="1:13" ht="21" x14ac:dyDescent="0.25">
      <c r="A229" s="2" t="s">
        <v>247</v>
      </c>
      <c r="C229" s="3">
        <v>41404109588</v>
      </c>
      <c r="E229" s="3">
        <v>0</v>
      </c>
      <c r="G229" s="3">
        <v>41404109588</v>
      </c>
      <c r="I229" s="3">
        <v>134897260268</v>
      </c>
      <c r="K229" s="3">
        <v>269673648</v>
      </c>
      <c r="M229" s="3">
        <v>134627586620</v>
      </c>
    </row>
    <row r="230" spans="1:13" ht="21" x14ac:dyDescent="0.25">
      <c r="A230" s="2" t="s">
        <v>234</v>
      </c>
      <c r="C230" s="3">
        <v>108361643823</v>
      </c>
      <c r="E230" s="3">
        <v>-367374311</v>
      </c>
      <c r="G230" s="3">
        <v>108729018134</v>
      </c>
      <c r="I230" s="3">
        <v>433008219162</v>
      </c>
      <c r="K230" s="3">
        <v>554897247</v>
      </c>
      <c r="M230" s="3">
        <v>432453321915</v>
      </c>
    </row>
    <row r="231" spans="1:13" ht="21" x14ac:dyDescent="0.25">
      <c r="A231" s="2" t="s">
        <v>229</v>
      </c>
      <c r="C231" s="3">
        <v>0</v>
      </c>
      <c r="E231" s="3">
        <v>0</v>
      </c>
      <c r="G231" s="3">
        <v>0</v>
      </c>
      <c r="I231" s="3">
        <v>6610410958</v>
      </c>
      <c r="K231" s="3">
        <v>0</v>
      </c>
      <c r="M231" s="3">
        <v>6610410958</v>
      </c>
    </row>
    <row r="232" spans="1:13" ht="21" x14ac:dyDescent="0.25">
      <c r="A232" s="2" t="s">
        <v>243</v>
      </c>
      <c r="C232" s="3">
        <v>102130136986</v>
      </c>
      <c r="E232" s="3">
        <v>0</v>
      </c>
      <c r="G232" s="3">
        <v>102130136986</v>
      </c>
      <c r="I232" s="3">
        <v>312979452049</v>
      </c>
      <c r="K232" s="3">
        <v>386722197</v>
      </c>
      <c r="M232" s="3">
        <v>312592729852</v>
      </c>
    </row>
    <row r="233" spans="1:13" ht="21" x14ac:dyDescent="0.25">
      <c r="A233" s="2" t="s">
        <v>235</v>
      </c>
      <c r="C233" s="3">
        <v>23462328766</v>
      </c>
      <c r="E233" s="3">
        <v>0</v>
      </c>
      <c r="G233" s="3">
        <v>23462328766</v>
      </c>
      <c r="I233" s="3">
        <v>71143835615</v>
      </c>
      <c r="K233" s="3">
        <v>73641580</v>
      </c>
      <c r="M233" s="3">
        <v>71070194035</v>
      </c>
    </row>
    <row r="234" spans="1:13" ht="21" x14ac:dyDescent="0.25">
      <c r="A234" s="2" t="s">
        <v>237</v>
      </c>
      <c r="C234" s="3">
        <v>8425205480</v>
      </c>
      <c r="E234" s="3">
        <v>0</v>
      </c>
      <c r="G234" s="3">
        <v>8425205480</v>
      </c>
      <c r="I234" s="3">
        <v>25547397257</v>
      </c>
      <c r="K234" s="3">
        <v>26047237</v>
      </c>
      <c r="M234" s="3">
        <v>25521350020</v>
      </c>
    </row>
    <row r="235" spans="1:13" ht="21" x14ac:dyDescent="0.25">
      <c r="A235" s="2" t="s">
        <v>238</v>
      </c>
      <c r="C235" s="3">
        <v>270421917807</v>
      </c>
      <c r="E235" s="3">
        <v>0</v>
      </c>
      <c r="G235" s="3">
        <v>270421917807</v>
      </c>
      <c r="I235" s="3">
        <v>811265753423</v>
      </c>
      <c r="K235" s="3">
        <v>648862693</v>
      </c>
      <c r="M235" s="3">
        <v>810616890730</v>
      </c>
    </row>
    <row r="236" spans="1:13" ht="21" x14ac:dyDescent="0.25">
      <c r="A236" s="2" t="s">
        <v>248</v>
      </c>
      <c r="C236" s="3">
        <v>57073972601</v>
      </c>
      <c r="E236" s="3">
        <v>6433884</v>
      </c>
      <c r="G236" s="3">
        <v>57067538717</v>
      </c>
      <c r="I236" s="3">
        <v>162016438342</v>
      </c>
      <c r="K236" s="3">
        <v>180148730</v>
      </c>
      <c r="M236" s="3">
        <v>161836289612</v>
      </c>
    </row>
    <row r="237" spans="1:13" ht="21" x14ac:dyDescent="0.25">
      <c r="A237" s="2" t="s">
        <v>229</v>
      </c>
      <c r="C237" s="3">
        <v>108712328766</v>
      </c>
      <c r="E237" s="3">
        <v>0</v>
      </c>
      <c r="G237" s="3">
        <v>108712328766</v>
      </c>
      <c r="I237" s="3">
        <v>308602739721</v>
      </c>
      <c r="K237" s="3">
        <v>343140438</v>
      </c>
      <c r="M237" s="3">
        <v>308259599283</v>
      </c>
    </row>
    <row r="238" spans="1:13" ht="21" x14ac:dyDescent="0.25">
      <c r="A238" s="2" t="s">
        <v>249</v>
      </c>
      <c r="C238" s="3">
        <v>32070136985</v>
      </c>
      <c r="E238" s="3">
        <v>16950213</v>
      </c>
      <c r="G238" s="3">
        <v>32053186772</v>
      </c>
      <c r="I238" s="3">
        <v>75519999987</v>
      </c>
      <c r="K238" s="3">
        <v>220352765</v>
      </c>
      <c r="M238" s="3">
        <v>75299647222</v>
      </c>
    </row>
    <row r="239" spans="1:13" ht="21" x14ac:dyDescent="0.25">
      <c r="A239" s="2" t="s">
        <v>250</v>
      </c>
      <c r="C239" s="3">
        <v>111791095904</v>
      </c>
      <c r="E239" s="3">
        <v>1</v>
      </c>
      <c r="G239" s="3">
        <v>111791095903</v>
      </c>
      <c r="I239" s="3">
        <v>248825342458</v>
      </c>
      <c r="K239" s="3">
        <v>651331523</v>
      </c>
      <c r="M239" s="3">
        <v>248174010935</v>
      </c>
    </row>
    <row r="240" spans="1:13" ht="21" x14ac:dyDescent="0.25">
      <c r="A240" s="2" t="s">
        <v>229</v>
      </c>
      <c r="C240" s="3">
        <v>22358219177</v>
      </c>
      <c r="E240" s="3">
        <v>0</v>
      </c>
      <c r="G240" s="3">
        <v>22358219177</v>
      </c>
      <c r="I240" s="3">
        <v>48322602733</v>
      </c>
      <c r="K240" s="3">
        <v>109936670</v>
      </c>
      <c r="M240" s="3">
        <v>48212666063</v>
      </c>
    </row>
    <row r="241" spans="1:13" ht="21" x14ac:dyDescent="0.25">
      <c r="A241" s="2" t="s">
        <v>229</v>
      </c>
      <c r="C241" s="3">
        <v>61002054793</v>
      </c>
      <c r="E241" s="3">
        <v>0</v>
      </c>
      <c r="G241" s="3">
        <v>61002054793</v>
      </c>
      <c r="I241" s="3">
        <v>129875342462</v>
      </c>
      <c r="K241" s="3">
        <v>267151899</v>
      </c>
      <c r="M241" s="3">
        <v>129608190563</v>
      </c>
    </row>
    <row r="242" spans="1:13" ht="21" x14ac:dyDescent="0.25">
      <c r="A242" s="2" t="s">
        <v>229</v>
      </c>
      <c r="C242" s="3">
        <v>14353424657</v>
      </c>
      <c r="E242" s="3">
        <v>0</v>
      </c>
      <c r="G242" s="3">
        <v>14353424657</v>
      </c>
      <c r="I242" s="3">
        <v>30095890405</v>
      </c>
      <c r="K242" s="3">
        <v>54350146</v>
      </c>
      <c r="M242" s="3">
        <v>30041540259</v>
      </c>
    </row>
    <row r="243" spans="1:13" ht="21" x14ac:dyDescent="0.25">
      <c r="A243" s="2" t="s">
        <v>229</v>
      </c>
      <c r="C243" s="3">
        <v>225790410958</v>
      </c>
      <c r="E243" s="3">
        <v>0</v>
      </c>
      <c r="G243" s="3">
        <v>225790410958</v>
      </c>
      <c r="I243" s="3">
        <v>422446575319</v>
      </c>
      <c r="K243" s="3">
        <v>871643415</v>
      </c>
      <c r="M243" s="3">
        <v>421574931904</v>
      </c>
    </row>
    <row r="244" spans="1:13" ht="21" x14ac:dyDescent="0.25">
      <c r="A244" s="2" t="s">
        <v>233</v>
      </c>
      <c r="C244" s="3">
        <v>130323296987</v>
      </c>
      <c r="E244" s="3">
        <v>-287816045</v>
      </c>
      <c r="G244" s="3">
        <v>130611113032</v>
      </c>
      <c r="I244" s="3">
        <v>275506858619</v>
      </c>
      <c r="K244" s="3">
        <v>816757235</v>
      </c>
      <c r="M244" s="3">
        <v>274690101384</v>
      </c>
    </row>
    <row r="245" spans="1:13" ht="21" x14ac:dyDescent="0.25">
      <c r="A245" s="2" t="s">
        <v>251</v>
      </c>
      <c r="C245" s="3">
        <v>135890410933</v>
      </c>
      <c r="E245" s="3">
        <v>2029123301</v>
      </c>
      <c r="G245" s="3">
        <v>133861287632</v>
      </c>
      <c r="I245" s="3">
        <v>236712328722</v>
      </c>
      <c r="K245" s="3">
        <v>4612920447</v>
      </c>
      <c r="M245" s="3">
        <v>232099408275</v>
      </c>
    </row>
    <row r="246" spans="1:13" ht="21" x14ac:dyDescent="0.25">
      <c r="A246" s="2" t="s">
        <v>252</v>
      </c>
      <c r="C246" s="3">
        <v>135618630120</v>
      </c>
      <c r="E246" s="3">
        <v>1520550577</v>
      </c>
      <c r="G246" s="3">
        <v>134098079543</v>
      </c>
      <c r="I246" s="3">
        <v>236238904080</v>
      </c>
      <c r="K246" s="3">
        <v>2648701006</v>
      </c>
      <c r="M246" s="3">
        <v>233590203074</v>
      </c>
    </row>
    <row r="247" spans="1:13" ht="21" x14ac:dyDescent="0.25">
      <c r="A247" s="2" t="s">
        <v>229</v>
      </c>
      <c r="C247" s="3">
        <v>17665753424</v>
      </c>
      <c r="E247" s="3">
        <v>0</v>
      </c>
      <c r="G247" s="3">
        <v>17665753424</v>
      </c>
      <c r="I247" s="3">
        <v>27353424645</v>
      </c>
      <c r="K247" s="3">
        <v>127684751</v>
      </c>
      <c r="M247" s="3">
        <v>27225739894</v>
      </c>
    </row>
    <row r="248" spans="1:13" ht="21" x14ac:dyDescent="0.25">
      <c r="A248" s="2" t="s">
        <v>229</v>
      </c>
      <c r="C248" s="3">
        <v>12145205479</v>
      </c>
      <c r="E248" s="3">
        <v>0</v>
      </c>
      <c r="G248" s="3">
        <v>12145205479</v>
      </c>
      <c r="I248" s="3">
        <v>17238356152</v>
      </c>
      <c r="K248" s="3">
        <v>84731475</v>
      </c>
      <c r="M248" s="3">
        <v>17153624677</v>
      </c>
    </row>
    <row r="249" spans="1:13" ht="21" x14ac:dyDescent="0.25">
      <c r="A249" s="2" t="s">
        <v>235</v>
      </c>
      <c r="C249" s="3">
        <v>12973287671</v>
      </c>
      <c r="E249" s="3">
        <v>0</v>
      </c>
      <c r="G249" s="3">
        <v>12973287671</v>
      </c>
      <c r="I249" s="3">
        <v>17158219171</v>
      </c>
      <c r="K249" s="3">
        <v>80403763</v>
      </c>
      <c r="M249" s="3">
        <v>17077815408</v>
      </c>
    </row>
    <row r="250" spans="1:13" ht="21" x14ac:dyDescent="0.25">
      <c r="A250" s="2" t="s">
        <v>229</v>
      </c>
      <c r="C250" s="3">
        <v>3864383560</v>
      </c>
      <c r="E250" s="3">
        <v>0</v>
      </c>
      <c r="G250" s="3">
        <v>3864383560</v>
      </c>
      <c r="I250" s="3">
        <v>4986301366</v>
      </c>
      <c r="K250" s="3">
        <v>22515164</v>
      </c>
      <c r="M250" s="3">
        <v>4963786202</v>
      </c>
    </row>
    <row r="251" spans="1:13" ht="21" x14ac:dyDescent="0.25">
      <c r="A251" s="2" t="s">
        <v>235</v>
      </c>
      <c r="C251" s="3">
        <v>7452739726</v>
      </c>
      <c r="E251" s="3">
        <v>0</v>
      </c>
      <c r="G251" s="3">
        <v>7452739726</v>
      </c>
      <c r="I251" s="3">
        <v>9376027390</v>
      </c>
      <c r="K251" s="3">
        <v>40240461</v>
      </c>
      <c r="M251" s="3">
        <v>9335786929</v>
      </c>
    </row>
    <row r="252" spans="1:13" ht="21" x14ac:dyDescent="0.25">
      <c r="A252" s="2" t="s">
        <v>229</v>
      </c>
      <c r="C252" s="3">
        <v>10765068491</v>
      </c>
      <c r="E252" s="3">
        <v>0</v>
      </c>
      <c r="G252" s="3">
        <v>10765068491</v>
      </c>
      <c r="I252" s="3">
        <v>11806849310</v>
      </c>
      <c r="K252" s="3">
        <v>26223634</v>
      </c>
      <c r="M252" s="3">
        <v>11780625676</v>
      </c>
    </row>
    <row r="253" spans="1:13" ht="21" x14ac:dyDescent="0.25">
      <c r="A253" s="2" t="s">
        <v>229</v>
      </c>
      <c r="C253" s="3">
        <v>2760273945</v>
      </c>
      <c r="E253" s="3">
        <v>20493113</v>
      </c>
      <c r="G253" s="3">
        <v>2739780832</v>
      </c>
      <c r="I253" s="3">
        <v>2938356135</v>
      </c>
      <c r="K253" s="3">
        <v>25126339</v>
      </c>
      <c r="M253" s="3">
        <v>2913229796</v>
      </c>
    </row>
    <row r="254" spans="1:13" ht="21" x14ac:dyDescent="0.25">
      <c r="A254" s="2" t="s">
        <v>229</v>
      </c>
      <c r="C254" s="3">
        <v>13249315060</v>
      </c>
      <c r="E254" s="3">
        <v>11786840</v>
      </c>
      <c r="G254" s="3">
        <v>13237528220</v>
      </c>
      <c r="I254" s="3">
        <v>13249315060</v>
      </c>
      <c r="K254" s="3">
        <v>11786840</v>
      </c>
      <c r="M254" s="3">
        <v>13237528220</v>
      </c>
    </row>
    <row r="255" spans="1:13" ht="21" x14ac:dyDescent="0.25">
      <c r="A255" s="2" t="s">
        <v>229</v>
      </c>
      <c r="C255" s="3">
        <v>2003424630</v>
      </c>
      <c r="E255" s="3">
        <v>3561400</v>
      </c>
      <c r="G255" s="3">
        <v>1999863230</v>
      </c>
      <c r="I255" s="3">
        <v>2003424630</v>
      </c>
      <c r="K255" s="3">
        <v>3561400</v>
      </c>
      <c r="M255" s="3">
        <v>1999863230</v>
      </c>
    </row>
    <row r="256" spans="1:13" ht="21" x14ac:dyDescent="0.25">
      <c r="A256" s="2" t="s">
        <v>238</v>
      </c>
      <c r="C256" s="3">
        <v>73380821913</v>
      </c>
      <c r="E256" s="3">
        <v>320265453</v>
      </c>
      <c r="G256" s="3">
        <v>73060556460</v>
      </c>
      <c r="I256" s="3">
        <v>73380821913</v>
      </c>
      <c r="K256" s="3">
        <v>320265453</v>
      </c>
      <c r="M256" s="3">
        <v>73060556460</v>
      </c>
    </row>
    <row r="257" spans="1:13" ht="21" x14ac:dyDescent="0.25">
      <c r="A257" s="2" t="s">
        <v>229</v>
      </c>
      <c r="C257" s="3">
        <v>306978082190</v>
      </c>
      <c r="E257" s="3">
        <v>1631304702</v>
      </c>
      <c r="G257" s="3">
        <v>305346777488</v>
      </c>
      <c r="I257" s="3">
        <v>306978082190</v>
      </c>
      <c r="K257" s="3">
        <v>1631304702</v>
      </c>
      <c r="M257" s="3">
        <v>305346777488</v>
      </c>
    </row>
    <row r="258" spans="1:13" ht="21" x14ac:dyDescent="0.25">
      <c r="A258" s="2" t="s">
        <v>236</v>
      </c>
      <c r="C258" s="3">
        <v>463356164375</v>
      </c>
      <c r="E258" s="3">
        <v>0</v>
      </c>
      <c r="G258" s="3">
        <v>463356164375</v>
      </c>
      <c r="I258" s="3">
        <v>463356164375</v>
      </c>
      <c r="K258" s="3">
        <v>0</v>
      </c>
      <c r="M258" s="3">
        <v>463356164375</v>
      </c>
    </row>
    <row r="259" spans="1:13" ht="21" x14ac:dyDescent="0.25">
      <c r="A259" s="2" t="s">
        <v>244</v>
      </c>
      <c r="C259" s="3">
        <v>50976027375</v>
      </c>
      <c r="E259" s="3">
        <v>315759206</v>
      </c>
      <c r="G259" s="3">
        <v>50660268169</v>
      </c>
      <c r="I259" s="3">
        <v>50976027375</v>
      </c>
      <c r="K259" s="3">
        <v>315759206</v>
      </c>
      <c r="M259" s="3">
        <v>50660268169</v>
      </c>
    </row>
    <row r="260" spans="1:13" ht="21" x14ac:dyDescent="0.25">
      <c r="A260" s="2" t="s">
        <v>229</v>
      </c>
      <c r="C260" s="3">
        <v>3561643820</v>
      </c>
      <c r="E260" s="3">
        <v>37653594</v>
      </c>
      <c r="G260" s="3">
        <v>3523990226</v>
      </c>
      <c r="I260" s="3">
        <v>3561643820</v>
      </c>
      <c r="K260" s="3">
        <v>37653594</v>
      </c>
      <c r="M260" s="3">
        <v>3523990226</v>
      </c>
    </row>
    <row r="261" spans="1:13" ht="21" x14ac:dyDescent="0.25">
      <c r="A261" s="2" t="s">
        <v>229</v>
      </c>
      <c r="C261" s="3">
        <v>6259589026</v>
      </c>
      <c r="E261" s="3">
        <v>71627771</v>
      </c>
      <c r="G261" s="3">
        <v>6187961255</v>
      </c>
      <c r="I261" s="3">
        <v>6259589026</v>
      </c>
      <c r="K261" s="3">
        <v>71627771</v>
      </c>
      <c r="M261" s="3">
        <v>6187961255</v>
      </c>
    </row>
    <row r="262" spans="1:13" ht="21" x14ac:dyDescent="0.25">
      <c r="A262" s="2" t="s">
        <v>229</v>
      </c>
      <c r="C262" s="3">
        <v>160273972602</v>
      </c>
      <c r="E262" s="3">
        <v>1973336694</v>
      </c>
      <c r="G262" s="3">
        <v>158300635908</v>
      </c>
      <c r="I262" s="3">
        <v>160273972602</v>
      </c>
      <c r="K262" s="3">
        <v>1973336694</v>
      </c>
      <c r="M262" s="3">
        <v>158300635908</v>
      </c>
    </row>
    <row r="263" spans="1:13" ht="21" x14ac:dyDescent="0.25">
      <c r="A263" s="2" t="s">
        <v>253</v>
      </c>
      <c r="C263" s="3">
        <v>67154794506</v>
      </c>
      <c r="E263" s="3">
        <v>826828075</v>
      </c>
      <c r="G263" s="3">
        <v>66327966431</v>
      </c>
      <c r="I263" s="3">
        <v>67154794506</v>
      </c>
      <c r="K263" s="3">
        <v>826828075</v>
      </c>
      <c r="M263" s="3">
        <v>66327966431</v>
      </c>
    </row>
    <row r="264" spans="1:13" ht="21" x14ac:dyDescent="0.25">
      <c r="A264" s="2" t="s">
        <v>254</v>
      </c>
      <c r="C264" s="3">
        <v>99559452052</v>
      </c>
      <c r="E264" s="3">
        <v>1292280611</v>
      </c>
      <c r="G264" s="3">
        <v>98267171441</v>
      </c>
      <c r="I264" s="3">
        <v>99559452052</v>
      </c>
      <c r="K264" s="3">
        <v>1292280611</v>
      </c>
      <c r="M264" s="3">
        <v>98267171441</v>
      </c>
    </row>
    <row r="265" spans="1:13" ht="21" x14ac:dyDescent="0.25">
      <c r="A265" s="2" t="s">
        <v>238</v>
      </c>
      <c r="C265" s="3">
        <v>67191232864</v>
      </c>
      <c r="E265" s="3">
        <v>929479932</v>
      </c>
      <c r="G265" s="3">
        <v>66261752932</v>
      </c>
      <c r="I265" s="3">
        <v>67191232864</v>
      </c>
      <c r="K265" s="3">
        <v>929479932</v>
      </c>
      <c r="M265" s="3">
        <v>66261752932</v>
      </c>
    </row>
    <row r="266" spans="1:13" ht="21" x14ac:dyDescent="0.25">
      <c r="A266" s="2" t="s">
        <v>250</v>
      </c>
      <c r="C266" s="3">
        <v>2430821913</v>
      </c>
      <c r="E266" s="3">
        <v>40440022</v>
      </c>
      <c r="G266" s="3">
        <v>2390381891</v>
      </c>
      <c r="I266" s="3">
        <v>2430821913</v>
      </c>
      <c r="K266" s="3">
        <v>40440022</v>
      </c>
      <c r="M266" s="3">
        <v>2390381891</v>
      </c>
    </row>
    <row r="267" spans="1:13" ht="21" x14ac:dyDescent="0.25">
      <c r="A267" s="2" t="s">
        <v>250</v>
      </c>
      <c r="C267" s="3">
        <v>2991780816</v>
      </c>
      <c r="E267" s="3">
        <v>52346098</v>
      </c>
      <c r="G267" s="3">
        <v>2939434718</v>
      </c>
      <c r="I267" s="3">
        <v>2991780816</v>
      </c>
      <c r="K267" s="3">
        <v>52346098</v>
      </c>
      <c r="M267" s="3">
        <v>2939434718</v>
      </c>
    </row>
    <row r="268" spans="1:13" ht="21" x14ac:dyDescent="0.25">
      <c r="A268" s="2" t="s">
        <v>229</v>
      </c>
      <c r="C268" s="3">
        <v>1077397255</v>
      </c>
      <c r="E268" s="3">
        <v>19776067</v>
      </c>
      <c r="G268" s="3">
        <v>1057621188</v>
      </c>
      <c r="I268" s="3">
        <v>1077397255</v>
      </c>
      <c r="K268" s="3">
        <v>19776067</v>
      </c>
      <c r="M268" s="3">
        <v>1057621188</v>
      </c>
    </row>
    <row r="269" spans="1:13" ht="21" x14ac:dyDescent="0.25">
      <c r="A269" s="2" t="s">
        <v>235</v>
      </c>
      <c r="C269" s="3">
        <v>1335616434</v>
      </c>
      <c r="E269" s="3">
        <v>30220803</v>
      </c>
      <c r="G269" s="3">
        <v>1305395631</v>
      </c>
      <c r="I269" s="3">
        <v>1335616434</v>
      </c>
      <c r="K269" s="3">
        <v>30220803</v>
      </c>
      <c r="M269" s="3">
        <v>1305395631</v>
      </c>
    </row>
    <row r="270" spans="1:13" ht="21" x14ac:dyDescent="0.25">
      <c r="A270" s="2" t="s">
        <v>255</v>
      </c>
      <c r="C270" s="3">
        <v>2805479450</v>
      </c>
      <c r="E270" s="3">
        <v>64873521</v>
      </c>
      <c r="G270" s="3">
        <v>2740605929</v>
      </c>
      <c r="I270" s="3">
        <v>2805479450</v>
      </c>
      <c r="K270" s="3">
        <v>64873521</v>
      </c>
      <c r="M270" s="3">
        <v>2740605929</v>
      </c>
    </row>
    <row r="271" spans="1:13" ht="21" x14ac:dyDescent="0.25">
      <c r="A271" s="2" t="s">
        <v>229</v>
      </c>
      <c r="C271" s="3">
        <v>997260272</v>
      </c>
      <c r="E271" s="3">
        <v>24258403</v>
      </c>
      <c r="G271" s="3">
        <v>973001869</v>
      </c>
      <c r="I271" s="3">
        <v>997260272</v>
      </c>
      <c r="K271" s="3">
        <v>24258403</v>
      </c>
      <c r="M271" s="3">
        <v>973001869</v>
      </c>
    </row>
    <row r="272" spans="1:13" ht="21" x14ac:dyDescent="0.25">
      <c r="A272" s="2" t="s">
        <v>256</v>
      </c>
      <c r="C272" s="3">
        <v>1709589039</v>
      </c>
      <c r="E272" s="3">
        <v>43033656</v>
      </c>
      <c r="G272" s="3">
        <v>1666555383</v>
      </c>
      <c r="I272" s="3">
        <v>1709589039</v>
      </c>
      <c r="K272" s="3">
        <v>43033656</v>
      </c>
      <c r="M272" s="3">
        <v>1666555383</v>
      </c>
    </row>
    <row r="273" spans="1:13" ht="21.75" thickBot="1" x14ac:dyDescent="0.3">
      <c r="A273" s="2" t="s">
        <v>229</v>
      </c>
      <c r="C273" s="3">
        <v>178082190</v>
      </c>
      <c r="E273" s="3">
        <v>4633226</v>
      </c>
      <c r="G273" s="3">
        <v>173448964</v>
      </c>
      <c r="I273" s="3">
        <v>178082190</v>
      </c>
      <c r="K273" s="3">
        <v>4633226</v>
      </c>
      <c r="M273" s="3">
        <v>173448964</v>
      </c>
    </row>
    <row r="274" spans="1:13" ht="21.75" thickBot="1" x14ac:dyDescent="0.3">
      <c r="A274" s="2" t="s">
        <v>25</v>
      </c>
      <c r="C274" s="5">
        <f>SUM(C8:C273)</f>
        <v>5265526157319</v>
      </c>
      <c r="E274" s="5">
        <f>SUM(E8:E273)</f>
        <v>8151731035</v>
      </c>
      <c r="F274" s="2"/>
      <c r="G274" s="5">
        <f>SUM(G8:G273)</f>
        <v>5257374426284</v>
      </c>
      <c r="I274" s="5">
        <f>SUM(I8:I273)</f>
        <v>44250655960246</v>
      </c>
      <c r="K274" s="5">
        <f>SUM(K8:K273)</f>
        <v>34343247014</v>
      </c>
      <c r="L274" s="2"/>
      <c r="M274" s="5">
        <f>SUM(M8:M273)</f>
        <v>44216312713232</v>
      </c>
    </row>
    <row r="275" spans="1:13" ht="19.5" thickTop="1" x14ac:dyDescent="0.25"/>
  </sheetData>
  <mergeCells count="4">
    <mergeCell ref="A2:M2"/>
    <mergeCell ref="A3:M3"/>
    <mergeCell ref="A4:M4"/>
    <mergeCell ref="I6:M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2:I275"/>
  <sheetViews>
    <sheetView rightToLeft="1" topLeftCell="A266" workbookViewId="0">
      <selection activeCell="E19" sqref="E19"/>
    </sheetView>
  </sheetViews>
  <sheetFormatPr defaultRowHeight="18.75" x14ac:dyDescent="0.25"/>
  <cols>
    <col min="1" max="1" width="19.7109375" style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</row>
    <row r="3" spans="1:9" ht="26.25" x14ac:dyDescent="0.25">
      <c r="A3" s="12" t="s">
        <v>257</v>
      </c>
      <c r="B3" s="12" t="s">
        <v>257</v>
      </c>
      <c r="C3" s="12" t="s">
        <v>257</v>
      </c>
      <c r="D3" s="12" t="s">
        <v>257</v>
      </c>
      <c r="E3" s="12" t="s">
        <v>257</v>
      </c>
      <c r="F3" s="12" t="s">
        <v>257</v>
      </c>
      <c r="G3" s="12" t="s">
        <v>257</v>
      </c>
      <c r="H3" s="12" t="s">
        <v>257</v>
      </c>
      <c r="I3" s="12" t="s">
        <v>257</v>
      </c>
    </row>
    <row r="4" spans="1:9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</row>
    <row r="6" spans="1:9" ht="27" thickBot="1" x14ac:dyDescent="0.3">
      <c r="A6" s="11" t="s">
        <v>331</v>
      </c>
      <c r="B6" s="11" t="s">
        <v>331</v>
      </c>
      <c r="C6" s="4" t="s">
        <v>259</v>
      </c>
      <c r="D6" s="4" t="s">
        <v>259</v>
      </c>
      <c r="E6" s="4" t="s">
        <v>259</v>
      </c>
      <c r="G6" s="11" t="s">
        <v>260</v>
      </c>
      <c r="H6" s="11" t="s">
        <v>260</v>
      </c>
      <c r="I6" s="11" t="s">
        <v>260</v>
      </c>
    </row>
    <row r="7" spans="1:9" ht="27" thickBot="1" x14ac:dyDescent="0.3">
      <c r="A7" s="11" t="s">
        <v>332</v>
      </c>
      <c r="C7" s="4" t="s">
        <v>333</v>
      </c>
      <c r="E7" s="11" t="s">
        <v>334</v>
      </c>
      <c r="G7" s="11" t="s">
        <v>333</v>
      </c>
      <c r="I7" s="11" t="s">
        <v>334</v>
      </c>
    </row>
    <row r="8" spans="1:9" ht="21" x14ac:dyDescent="0.25">
      <c r="A8" s="2" t="s">
        <v>229</v>
      </c>
      <c r="C8" s="3">
        <v>26872</v>
      </c>
      <c r="E8" s="7">
        <f>+C8/$C$274</f>
        <v>5.1112965942951831E-9</v>
      </c>
      <c r="G8" s="3">
        <v>160339</v>
      </c>
      <c r="I8" s="7">
        <f>+G8/$G$274</f>
        <v>3.626240863635325E-9</v>
      </c>
    </row>
    <row r="9" spans="1:9" ht="21" x14ac:dyDescent="0.25">
      <c r="A9" s="2" t="s">
        <v>230</v>
      </c>
      <c r="C9" s="3">
        <v>304884505</v>
      </c>
      <c r="E9" s="7">
        <f t="shared" ref="E9:E72" si="0">+C9/$C$274</f>
        <v>5.7991780740543045E-5</v>
      </c>
      <c r="G9" s="3">
        <v>41300423775</v>
      </c>
      <c r="I9" s="7">
        <f t="shared" ref="I9:I72" si="1">+G9/$G$274</f>
        <v>9.340540004512994E-4</v>
      </c>
    </row>
    <row r="10" spans="1:9" ht="21" x14ac:dyDescent="0.25">
      <c r="A10" s="2" t="s">
        <v>232</v>
      </c>
      <c r="C10" s="3">
        <v>39745</v>
      </c>
      <c r="E10" s="7">
        <f t="shared" si="0"/>
        <v>7.5598572171874834E-9</v>
      </c>
      <c r="G10" s="3">
        <v>272516</v>
      </c>
      <c r="I10" s="7">
        <f t="shared" si="1"/>
        <v>6.1632457181000519E-9</v>
      </c>
    </row>
    <row r="11" spans="1:9" ht="21" x14ac:dyDescent="0.25">
      <c r="A11" s="2" t="s">
        <v>233</v>
      </c>
      <c r="C11" s="3">
        <v>8310</v>
      </c>
      <c r="E11" s="7">
        <f t="shared" si="0"/>
        <v>1.5806368970896462E-9</v>
      </c>
      <c r="G11" s="3">
        <v>206876</v>
      </c>
      <c r="I11" s="7">
        <f t="shared" si="1"/>
        <v>4.6787257305173508E-9</v>
      </c>
    </row>
    <row r="12" spans="1:9" ht="21" x14ac:dyDescent="0.25">
      <c r="A12" s="2" t="s">
        <v>279</v>
      </c>
      <c r="C12" s="3">
        <v>0</v>
      </c>
      <c r="E12" s="7">
        <f t="shared" si="0"/>
        <v>0</v>
      </c>
      <c r="G12" s="3">
        <v>6066381</v>
      </c>
      <c r="I12" s="7">
        <f t="shared" si="1"/>
        <v>1.3719780388165651E-7</v>
      </c>
    </row>
    <row r="13" spans="1:9" ht="21" x14ac:dyDescent="0.25">
      <c r="A13" s="2" t="s">
        <v>280</v>
      </c>
      <c r="C13" s="3">
        <v>0</v>
      </c>
      <c r="E13" s="7">
        <f t="shared" si="0"/>
        <v>0</v>
      </c>
      <c r="G13" s="3">
        <v>13204</v>
      </c>
      <c r="I13" s="7">
        <f t="shared" si="1"/>
        <v>2.9862282017126733E-10</v>
      </c>
    </row>
    <row r="14" spans="1:9" ht="21" x14ac:dyDescent="0.25">
      <c r="A14" s="2" t="s">
        <v>234</v>
      </c>
      <c r="C14" s="3">
        <v>0</v>
      </c>
      <c r="E14" s="7">
        <f t="shared" si="0"/>
        <v>0</v>
      </c>
      <c r="G14" s="3">
        <v>302618</v>
      </c>
      <c r="I14" s="7">
        <f t="shared" si="1"/>
        <v>6.8440351858973469E-9</v>
      </c>
    </row>
    <row r="15" spans="1:9" ht="21" x14ac:dyDescent="0.25">
      <c r="A15" s="2" t="s">
        <v>229</v>
      </c>
      <c r="C15" s="3">
        <v>0</v>
      </c>
      <c r="E15" s="7">
        <f t="shared" si="0"/>
        <v>0</v>
      </c>
      <c r="G15" s="3">
        <v>19178088</v>
      </c>
      <c r="I15" s="7">
        <f t="shared" si="1"/>
        <v>4.3373331748354588E-7</v>
      </c>
    </row>
    <row r="16" spans="1:9" ht="21" x14ac:dyDescent="0.25">
      <c r="A16" s="2" t="s">
        <v>279</v>
      </c>
      <c r="C16" s="3">
        <v>0</v>
      </c>
      <c r="E16" s="7">
        <f t="shared" si="0"/>
        <v>0</v>
      </c>
      <c r="G16" s="3">
        <v>35829561</v>
      </c>
      <c r="I16" s="7">
        <f t="shared" si="1"/>
        <v>8.1032448889112789E-7</v>
      </c>
    </row>
    <row r="17" spans="1:9" ht="21" x14ac:dyDescent="0.25">
      <c r="A17" s="2" t="s">
        <v>279</v>
      </c>
      <c r="C17" s="3">
        <v>0</v>
      </c>
      <c r="E17" s="7">
        <f t="shared" si="0"/>
        <v>0</v>
      </c>
      <c r="G17" s="3">
        <v>130679951</v>
      </c>
      <c r="I17" s="7">
        <f t="shared" si="1"/>
        <v>2.9554692144397929E-6</v>
      </c>
    </row>
    <row r="18" spans="1:9" ht="21" x14ac:dyDescent="0.25">
      <c r="A18" s="2" t="s">
        <v>279</v>
      </c>
      <c r="C18" s="3">
        <v>0</v>
      </c>
      <c r="E18" s="7">
        <f t="shared" si="0"/>
        <v>0</v>
      </c>
      <c r="G18" s="3">
        <v>224456086</v>
      </c>
      <c r="I18" s="7">
        <f t="shared" si="1"/>
        <v>5.0763184948443279E-6</v>
      </c>
    </row>
    <row r="19" spans="1:9" ht="21" x14ac:dyDescent="0.25">
      <c r="A19" s="2" t="s">
        <v>279</v>
      </c>
      <c r="C19" s="3">
        <v>0</v>
      </c>
      <c r="E19" s="7">
        <f t="shared" si="0"/>
        <v>0</v>
      </c>
      <c r="G19" s="3">
        <v>408216868</v>
      </c>
      <c r="I19" s="7">
        <f t="shared" si="1"/>
        <v>9.2322684310543745E-6</v>
      </c>
    </row>
    <row r="20" spans="1:9" ht="21" x14ac:dyDescent="0.25">
      <c r="A20" s="2" t="s">
        <v>279</v>
      </c>
      <c r="C20" s="3">
        <v>0</v>
      </c>
      <c r="E20" s="7">
        <f t="shared" si="0"/>
        <v>0</v>
      </c>
      <c r="G20" s="3">
        <v>995265585</v>
      </c>
      <c r="I20" s="7">
        <f t="shared" si="1"/>
        <v>2.2509013618002587E-5</v>
      </c>
    </row>
    <row r="21" spans="1:9" ht="21" x14ac:dyDescent="0.25">
      <c r="A21" s="2" t="s">
        <v>279</v>
      </c>
      <c r="C21" s="3">
        <v>0</v>
      </c>
      <c r="E21" s="7">
        <f t="shared" si="0"/>
        <v>0</v>
      </c>
      <c r="G21" s="3">
        <v>195261629</v>
      </c>
      <c r="I21" s="7">
        <f t="shared" si="1"/>
        <v>4.4160540990014929E-6</v>
      </c>
    </row>
    <row r="22" spans="1:9" ht="21" x14ac:dyDescent="0.25">
      <c r="A22" s="2" t="s">
        <v>279</v>
      </c>
      <c r="C22" s="3">
        <v>0</v>
      </c>
      <c r="E22" s="7">
        <f t="shared" si="0"/>
        <v>0</v>
      </c>
      <c r="G22" s="3">
        <v>578201911</v>
      </c>
      <c r="I22" s="7">
        <f t="shared" si="1"/>
        <v>1.307666504780643E-5</v>
      </c>
    </row>
    <row r="23" spans="1:9" ht="21" x14ac:dyDescent="0.25">
      <c r="A23" s="2" t="s">
        <v>229</v>
      </c>
      <c r="C23" s="3">
        <v>0</v>
      </c>
      <c r="E23" s="7">
        <f t="shared" si="0"/>
        <v>0</v>
      </c>
      <c r="G23" s="3">
        <v>71232883</v>
      </c>
      <c r="I23" s="7">
        <f t="shared" si="1"/>
        <v>1.6110091192358318E-6</v>
      </c>
    </row>
    <row r="24" spans="1:9" ht="21" x14ac:dyDescent="0.25">
      <c r="A24" s="2" t="s">
        <v>235</v>
      </c>
      <c r="C24" s="3">
        <v>41327</v>
      </c>
      <c r="E24" s="7">
        <f t="shared" si="0"/>
        <v>7.8607678755744654E-9</v>
      </c>
      <c r="G24" s="3">
        <v>230241</v>
      </c>
      <c r="I24" s="7">
        <f t="shared" si="1"/>
        <v>5.207150616408115E-9</v>
      </c>
    </row>
    <row r="25" spans="1:9" ht="21" x14ac:dyDescent="0.25">
      <c r="A25" s="2" t="s">
        <v>235</v>
      </c>
      <c r="C25" s="3">
        <v>0</v>
      </c>
      <c r="E25" s="7">
        <f t="shared" si="0"/>
        <v>0</v>
      </c>
      <c r="G25" s="3">
        <v>21</v>
      </c>
      <c r="I25" s="7">
        <f t="shared" si="1"/>
        <v>4.749378388061658E-13</v>
      </c>
    </row>
    <row r="26" spans="1:9" ht="21" x14ac:dyDescent="0.25">
      <c r="A26" s="2" t="s">
        <v>281</v>
      </c>
      <c r="C26" s="3">
        <v>0</v>
      </c>
      <c r="E26" s="7">
        <f t="shared" si="0"/>
        <v>0</v>
      </c>
      <c r="G26" s="3">
        <v>55912173281</v>
      </c>
      <c r="I26" s="7">
        <f t="shared" si="1"/>
        <v>1.2645146067159043E-3</v>
      </c>
    </row>
    <row r="27" spans="1:9" ht="21" x14ac:dyDescent="0.25">
      <c r="A27" s="2" t="s">
        <v>236</v>
      </c>
      <c r="C27" s="3">
        <v>0</v>
      </c>
      <c r="E27" s="7">
        <f t="shared" si="0"/>
        <v>0</v>
      </c>
      <c r="G27" s="3">
        <v>307001</v>
      </c>
      <c r="I27" s="7">
        <f t="shared" si="1"/>
        <v>6.9431614976824623E-9</v>
      </c>
    </row>
    <row r="28" spans="1:9" ht="21" x14ac:dyDescent="0.25">
      <c r="A28" s="2" t="s">
        <v>229</v>
      </c>
      <c r="C28" s="3">
        <v>0</v>
      </c>
      <c r="E28" s="7">
        <f t="shared" si="0"/>
        <v>0</v>
      </c>
      <c r="G28" s="3">
        <v>50109589056</v>
      </c>
      <c r="I28" s="7">
        <f t="shared" si="1"/>
        <v>1.1332828537962733E-3</v>
      </c>
    </row>
    <row r="29" spans="1:9" ht="21" x14ac:dyDescent="0.25">
      <c r="A29" s="2" t="s">
        <v>229</v>
      </c>
      <c r="C29" s="3">
        <v>0</v>
      </c>
      <c r="E29" s="7">
        <f t="shared" si="0"/>
        <v>0</v>
      </c>
      <c r="G29" s="3">
        <v>95208219178</v>
      </c>
      <c r="I29" s="7">
        <f t="shared" si="1"/>
        <v>2.1532374215706223E-3</v>
      </c>
    </row>
    <row r="30" spans="1:9" ht="21" x14ac:dyDescent="0.25">
      <c r="A30" s="2" t="s">
        <v>229</v>
      </c>
      <c r="C30" s="3">
        <v>0</v>
      </c>
      <c r="E30" s="7">
        <f t="shared" si="0"/>
        <v>0</v>
      </c>
      <c r="G30" s="3">
        <v>11775753433</v>
      </c>
      <c r="I30" s="7">
        <f t="shared" si="1"/>
        <v>2.6632147075158607E-4</v>
      </c>
    </row>
    <row r="31" spans="1:9" ht="21" x14ac:dyDescent="0.25">
      <c r="A31" s="2" t="s">
        <v>280</v>
      </c>
      <c r="C31" s="3">
        <v>0</v>
      </c>
      <c r="E31" s="7">
        <f t="shared" si="0"/>
        <v>0</v>
      </c>
      <c r="G31" s="3">
        <v>71044</v>
      </c>
      <c r="I31" s="7">
        <f t="shared" si="1"/>
        <v>1.6067373247688212E-9</v>
      </c>
    </row>
    <row r="32" spans="1:9" ht="21" x14ac:dyDescent="0.25">
      <c r="A32" s="2" t="s">
        <v>229</v>
      </c>
      <c r="C32" s="3">
        <v>0</v>
      </c>
      <c r="E32" s="7">
        <f t="shared" si="0"/>
        <v>0</v>
      </c>
      <c r="G32" s="3">
        <v>116356164400</v>
      </c>
      <c r="I32" s="7">
        <f t="shared" si="1"/>
        <v>2.6315212024719489E-3</v>
      </c>
    </row>
    <row r="33" spans="1:9" ht="21" x14ac:dyDescent="0.25">
      <c r="A33" s="2" t="s">
        <v>229</v>
      </c>
      <c r="C33" s="3">
        <v>0</v>
      </c>
      <c r="E33" s="7">
        <f t="shared" si="0"/>
        <v>0</v>
      </c>
      <c r="G33" s="3">
        <v>60131506856</v>
      </c>
      <c r="I33" s="7">
        <f t="shared" si="1"/>
        <v>1.3599394243022278E-3</v>
      </c>
    </row>
    <row r="34" spans="1:9" ht="21" x14ac:dyDescent="0.25">
      <c r="A34" s="2" t="s">
        <v>252</v>
      </c>
      <c r="C34" s="3">
        <v>0</v>
      </c>
      <c r="E34" s="7">
        <f t="shared" si="0"/>
        <v>0</v>
      </c>
      <c r="G34" s="3">
        <v>26371452862</v>
      </c>
      <c r="I34" s="7">
        <f t="shared" si="1"/>
        <v>5.9641908706937888E-4</v>
      </c>
    </row>
    <row r="35" spans="1:9" ht="21" x14ac:dyDescent="0.25">
      <c r="A35" s="2" t="s">
        <v>282</v>
      </c>
      <c r="C35" s="3">
        <v>0</v>
      </c>
      <c r="E35" s="7">
        <f t="shared" si="0"/>
        <v>0</v>
      </c>
      <c r="G35" s="3">
        <v>62544376141</v>
      </c>
      <c r="I35" s="7">
        <f t="shared" si="1"/>
        <v>1.4145090873279268E-3</v>
      </c>
    </row>
    <row r="36" spans="1:9" ht="21" x14ac:dyDescent="0.25">
      <c r="A36" s="2" t="s">
        <v>229</v>
      </c>
      <c r="C36" s="3">
        <v>0</v>
      </c>
      <c r="E36" s="7">
        <f t="shared" si="0"/>
        <v>0</v>
      </c>
      <c r="G36" s="3">
        <v>100219178108</v>
      </c>
      <c r="I36" s="7">
        <f t="shared" si="1"/>
        <v>2.266565707502082E-3</v>
      </c>
    </row>
    <row r="37" spans="1:9" ht="21" x14ac:dyDescent="0.25">
      <c r="A37" s="2" t="s">
        <v>231</v>
      </c>
      <c r="C37" s="3">
        <v>0</v>
      </c>
      <c r="E37" s="7">
        <f t="shared" si="0"/>
        <v>0</v>
      </c>
      <c r="G37" s="3">
        <v>44213060851</v>
      </c>
      <c r="I37" s="7">
        <f t="shared" si="1"/>
        <v>9.9992645559902091E-4</v>
      </c>
    </row>
    <row r="38" spans="1:9" ht="21" x14ac:dyDescent="0.25">
      <c r="A38" s="2" t="s">
        <v>255</v>
      </c>
      <c r="C38" s="3">
        <v>0</v>
      </c>
      <c r="E38" s="7">
        <f t="shared" si="0"/>
        <v>0</v>
      </c>
      <c r="G38" s="3">
        <v>3386301380</v>
      </c>
      <c r="I38" s="7">
        <f t="shared" si="1"/>
        <v>7.6584888522073188E-5</v>
      </c>
    </row>
    <row r="39" spans="1:9" ht="21" x14ac:dyDescent="0.25">
      <c r="A39" s="2" t="s">
        <v>238</v>
      </c>
      <c r="C39" s="3">
        <v>0</v>
      </c>
      <c r="E39" s="7">
        <f t="shared" si="0"/>
        <v>0</v>
      </c>
      <c r="G39" s="3">
        <v>2539726040</v>
      </c>
      <c r="I39" s="7">
        <f t="shared" si="1"/>
        <v>5.7438666504635325E-5</v>
      </c>
    </row>
    <row r="40" spans="1:9" ht="21" x14ac:dyDescent="0.25">
      <c r="A40" s="2" t="s">
        <v>229</v>
      </c>
      <c r="C40" s="3">
        <v>0</v>
      </c>
      <c r="E40" s="7">
        <f t="shared" si="0"/>
        <v>0</v>
      </c>
      <c r="G40" s="3">
        <v>10021917796</v>
      </c>
      <c r="I40" s="7">
        <f t="shared" si="1"/>
        <v>2.2665657041549012E-4</v>
      </c>
    </row>
    <row r="41" spans="1:9" ht="21" x14ac:dyDescent="0.25">
      <c r="A41" s="2" t="s">
        <v>235</v>
      </c>
      <c r="C41" s="3">
        <v>0</v>
      </c>
      <c r="E41" s="7">
        <f t="shared" si="0"/>
        <v>0</v>
      </c>
      <c r="G41" s="3">
        <v>93190410968</v>
      </c>
      <c r="I41" s="7">
        <f t="shared" si="1"/>
        <v>2.1076024944095394E-3</v>
      </c>
    </row>
    <row r="42" spans="1:9" ht="21" x14ac:dyDescent="0.25">
      <c r="A42" s="2" t="s">
        <v>255</v>
      </c>
      <c r="C42" s="3">
        <v>0</v>
      </c>
      <c r="E42" s="7">
        <f t="shared" si="0"/>
        <v>0</v>
      </c>
      <c r="G42" s="3">
        <v>2709041108</v>
      </c>
      <c r="I42" s="7">
        <f t="shared" si="1"/>
        <v>6.1267910908122892E-5</v>
      </c>
    </row>
    <row r="43" spans="1:9" ht="21" x14ac:dyDescent="0.25">
      <c r="A43" s="2" t="s">
        <v>283</v>
      </c>
      <c r="C43" s="3">
        <v>0</v>
      </c>
      <c r="E43" s="7">
        <f t="shared" si="0"/>
        <v>0</v>
      </c>
      <c r="G43" s="3">
        <v>35630136991</v>
      </c>
      <c r="I43" s="7">
        <f t="shared" si="1"/>
        <v>8.0581429804157923E-4</v>
      </c>
    </row>
    <row r="44" spans="1:9" ht="21" x14ac:dyDescent="0.25">
      <c r="A44" s="2" t="s">
        <v>229</v>
      </c>
      <c r="C44" s="3">
        <v>0</v>
      </c>
      <c r="E44" s="7">
        <f t="shared" si="0"/>
        <v>0</v>
      </c>
      <c r="G44" s="3">
        <v>30065753427</v>
      </c>
      <c r="I44" s="7">
        <f t="shared" si="1"/>
        <v>6.7996971212849777E-4</v>
      </c>
    </row>
    <row r="45" spans="1:9" ht="21" x14ac:dyDescent="0.25">
      <c r="A45" s="2" t="s">
        <v>284</v>
      </c>
      <c r="C45" s="3">
        <v>0</v>
      </c>
      <c r="E45" s="7">
        <f t="shared" si="0"/>
        <v>0</v>
      </c>
      <c r="G45" s="3">
        <v>4313609046</v>
      </c>
      <c r="I45" s="7">
        <f t="shared" si="1"/>
        <v>9.7556959893426991E-5</v>
      </c>
    </row>
    <row r="46" spans="1:9" ht="21" x14ac:dyDescent="0.25">
      <c r="A46" s="2" t="s">
        <v>245</v>
      </c>
      <c r="C46" s="3">
        <v>0</v>
      </c>
      <c r="E46" s="7">
        <f t="shared" si="0"/>
        <v>0</v>
      </c>
      <c r="G46" s="3">
        <v>163131852088</v>
      </c>
      <c r="I46" s="7">
        <f t="shared" si="1"/>
        <v>3.6894042510058015E-3</v>
      </c>
    </row>
    <row r="47" spans="1:9" ht="21" x14ac:dyDescent="0.25">
      <c r="A47" s="2" t="s">
        <v>285</v>
      </c>
      <c r="C47" s="3">
        <v>0</v>
      </c>
      <c r="E47" s="7">
        <f t="shared" si="0"/>
        <v>0</v>
      </c>
      <c r="G47" s="3">
        <v>345148497941</v>
      </c>
      <c r="I47" s="7">
        <f t="shared" si="1"/>
        <v>7.805908651394901E-3</v>
      </c>
    </row>
    <row r="48" spans="1:9" ht="21" x14ac:dyDescent="0.25">
      <c r="A48" s="2" t="s">
        <v>285</v>
      </c>
      <c r="C48" s="3">
        <v>0</v>
      </c>
      <c r="E48" s="7">
        <f t="shared" si="0"/>
        <v>0</v>
      </c>
      <c r="G48" s="3">
        <v>623529878047</v>
      </c>
      <c r="I48" s="7">
        <f t="shared" si="1"/>
        <v>1.4101806319557824E-2</v>
      </c>
    </row>
    <row r="49" spans="1:9" ht="21" x14ac:dyDescent="0.25">
      <c r="A49" s="2" t="s">
        <v>254</v>
      </c>
      <c r="C49" s="3">
        <v>0</v>
      </c>
      <c r="E49" s="7">
        <f t="shared" si="0"/>
        <v>0</v>
      </c>
      <c r="G49" s="3">
        <v>77837671237</v>
      </c>
      <c r="I49" s="7">
        <f t="shared" si="1"/>
        <v>1.7603835883336016E-3</v>
      </c>
    </row>
    <row r="50" spans="1:9" ht="21" x14ac:dyDescent="0.25">
      <c r="A50" s="2" t="s">
        <v>229</v>
      </c>
      <c r="C50" s="3">
        <v>0</v>
      </c>
      <c r="E50" s="7">
        <f t="shared" si="0"/>
        <v>0</v>
      </c>
      <c r="G50" s="3">
        <v>19041643838</v>
      </c>
      <c r="I50" s="7">
        <f t="shared" si="1"/>
        <v>4.3064748436840306E-4</v>
      </c>
    </row>
    <row r="51" spans="1:9" ht="21" x14ac:dyDescent="0.25">
      <c r="A51" s="2" t="s">
        <v>254</v>
      </c>
      <c r="C51" s="3">
        <v>0</v>
      </c>
      <c r="E51" s="7">
        <f t="shared" si="0"/>
        <v>0</v>
      </c>
      <c r="G51" s="3">
        <v>216920547960</v>
      </c>
      <c r="I51" s="7">
        <f t="shared" si="1"/>
        <v>4.9058941067034118E-3</v>
      </c>
    </row>
    <row r="52" spans="1:9" ht="21" x14ac:dyDescent="0.25">
      <c r="A52" s="2" t="s">
        <v>229</v>
      </c>
      <c r="C52" s="3">
        <v>0</v>
      </c>
      <c r="E52" s="7">
        <f t="shared" si="0"/>
        <v>0</v>
      </c>
      <c r="G52" s="3">
        <v>35076712346</v>
      </c>
      <c r="I52" s="7">
        <f t="shared" si="1"/>
        <v>7.9329799781118068E-4</v>
      </c>
    </row>
    <row r="53" spans="1:9" ht="21" x14ac:dyDescent="0.25">
      <c r="A53" s="2" t="s">
        <v>237</v>
      </c>
      <c r="C53" s="3">
        <v>33190</v>
      </c>
      <c r="E53" s="7">
        <f t="shared" si="0"/>
        <v>6.3130371377142423E-9</v>
      </c>
      <c r="G53" s="3">
        <v>652090</v>
      </c>
      <c r="I53" s="7">
        <f t="shared" si="1"/>
        <v>1.4747724538433937E-8</v>
      </c>
    </row>
    <row r="54" spans="1:9" ht="21" x14ac:dyDescent="0.25">
      <c r="A54" s="2" t="s">
        <v>229</v>
      </c>
      <c r="C54" s="3">
        <v>0</v>
      </c>
      <c r="E54" s="7">
        <f t="shared" si="0"/>
        <v>0</v>
      </c>
      <c r="G54" s="3">
        <v>10021917818</v>
      </c>
      <c r="I54" s="7">
        <f t="shared" si="1"/>
        <v>2.2665657091304405E-4</v>
      </c>
    </row>
    <row r="55" spans="1:9" ht="21" x14ac:dyDescent="0.25">
      <c r="A55" s="2" t="s">
        <v>229</v>
      </c>
      <c r="C55" s="3">
        <v>0</v>
      </c>
      <c r="E55" s="7">
        <f t="shared" si="0"/>
        <v>0</v>
      </c>
      <c r="G55" s="3">
        <v>17538356179</v>
      </c>
      <c r="I55" s="7">
        <f t="shared" si="1"/>
        <v>3.9664899904128686E-4</v>
      </c>
    </row>
    <row r="56" spans="1:9" ht="21" x14ac:dyDescent="0.25">
      <c r="A56" s="2" t="s">
        <v>254</v>
      </c>
      <c r="C56" s="3">
        <v>0</v>
      </c>
      <c r="E56" s="7">
        <f t="shared" si="0"/>
        <v>0</v>
      </c>
      <c r="G56" s="3">
        <v>81692876715</v>
      </c>
      <c r="I56" s="7">
        <f t="shared" si="1"/>
        <v>1.8475732529943166E-3</v>
      </c>
    </row>
    <row r="57" spans="1:9" ht="21" x14ac:dyDescent="0.25">
      <c r="A57" s="2" t="s">
        <v>229</v>
      </c>
      <c r="C57" s="3">
        <v>0</v>
      </c>
      <c r="E57" s="7">
        <f t="shared" si="0"/>
        <v>0</v>
      </c>
      <c r="G57" s="3">
        <v>45098630143</v>
      </c>
      <c r="I57" s="7">
        <f t="shared" si="1"/>
        <v>1.0199545682492868E-3</v>
      </c>
    </row>
    <row r="58" spans="1:9" ht="21" x14ac:dyDescent="0.25">
      <c r="A58" s="2" t="s">
        <v>229</v>
      </c>
      <c r="C58" s="3">
        <v>0</v>
      </c>
      <c r="E58" s="7">
        <f t="shared" si="0"/>
        <v>0</v>
      </c>
      <c r="G58" s="3">
        <v>30065753425</v>
      </c>
      <c r="I58" s="7">
        <f t="shared" si="1"/>
        <v>6.7996971208326561E-4</v>
      </c>
    </row>
    <row r="59" spans="1:9" ht="21" x14ac:dyDescent="0.25">
      <c r="A59" s="2" t="s">
        <v>229</v>
      </c>
      <c r="C59" s="3">
        <v>0</v>
      </c>
      <c r="E59" s="7">
        <f t="shared" si="0"/>
        <v>0</v>
      </c>
      <c r="G59" s="3">
        <v>72555324229</v>
      </c>
      <c r="I59" s="7">
        <f t="shared" si="1"/>
        <v>1.6409175658667571E-3</v>
      </c>
    </row>
    <row r="60" spans="1:9" ht="21" x14ac:dyDescent="0.25">
      <c r="A60" s="2" t="s">
        <v>229</v>
      </c>
      <c r="C60" s="3">
        <v>0</v>
      </c>
      <c r="E60" s="7">
        <f t="shared" si="0"/>
        <v>0</v>
      </c>
      <c r="G60" s="3">
        <v>12498108161</v>
      </c>
      <c r="I60" s="7">
        <f t="shared" si="1"/>
        <v>2.8265830853100205E-4</v>
      </c>
    </row>
    <row r="61" spans="1:9" ht="21" x14ac:dyDescent="0.25">
      <c r="A61" s="2" t="s">
        <v>229</v>
      </c>
      <c r="C61" s="3">
        <v>0</v>
      </c>
      <c r="E61" s="7">
        <f t="shared" si="0"/>
        <v>0</v>
      </c>
      <c r="G61" s="3">
        <v>114874427080</v>
      </c>
      <c r="I61" s="7">
        <f t="shared" si="1"/>
        <v>2.5980101014986519E-3</v>
      </c>
    </row>
    <row r="62" spans="1:9" ht="21" x14ac:dyDescent="0.25">
      <c r="A62" s="2" t="s">
        <v>235</v>
      </c>
      <c r="C62" s="3">
        <v>0</v>
      </c>
      <c r="E62" s="7">
        <f t="shared" si="0"/>
        <v>0</v>
      </c>
      <c r="G62" s="3">
        <v>18526027399</v>
      </c>
      <c r="I62" s="7">
        <f t="shared" si="1"/>
        <v>4.1898625783547014E-4</v>
      </c>
    </row>
    <row r="63" spans="1:9" ht="21" x14ac:dyDescent="0.25">
      <c r="A63" s="2" t="s">
        <v>234</v>
      </c>
      <c r="C63" s="3">
        <v>0</v>
      </c>
      <c r="E63" s="7">
        <f t="shared" si="0"/>
        <v>0</v>
      </c>
      <c r="G63" s="3">
        <v>45692114332</v>
      </c>
      <c r="I63" s="7">
        <f t="shared" si="1"/>
        <v>1.0333768586344911E-3</v>
      </c>
    </row>
    <row r="64" spans="1:9" ht="21" x14ac:dyDescent="0.25">
      <c r="A64" s="2" t="s">
        <v>245</v>
      </c>
      <c r="C64" s="3">
        <v>0</v>
      </c>
      <c r="E64" s="7">
        <f t="shared" si="0"/>
        <v>0</v>
      </c>
      <c r="G64" s="3">
        <v>28651700722</v>
      </c>
      <c r="I64" s="7">
        <f t="shared" si="1"/>
        <v>6.4798937233465428E-4</v>
      </c>
    </row>
    <row r="65" spans="1:9" ht="21" x14ac:dyDescent="0.25">
      <c r="A65" s="2" t="s">
        <v>255</v>
      </c>
      <c r="C65" s="3">
        <v>0</v>
      </c>
      <c r="E65" s="7">
        <f t="shared" si="0"/>
        <v>0</v>
      </c>
      <c r="G65" s="3">
        <v>213141632820</v>
      </c>
      <c r="I65" s="7">
        <f t="shared" si="1"/>
        <v>4.8204298310070542E-3</v>
      </c>
    </row>
    <row r="66" spans="1:9" ht="21" x14ac:dyDescent="0.25">
      <c r="A66" s="2" t="s">
        <v>286</v>
      </c>
      <c r="C66" s="3">
        <v>0</v>
      </c>
      <c r="E66" s="7">
        <f t="shared" si="0"/>
        <v>0</v>
      </c>
      <c r="G66" s="3">
        <v>883962070241</v>
      </c>
      <c r="I66" s="7">
        <f t="shared" si="1"/>
        <v>1.9991763582232605E-2</v>
      </c>
    </row>
    <row r="67" spans="1:9" ht="21" x14ac:dyDescent="0.25">
      <c r="A67" s="2" t="s">
        <v>255</v>
      </c>
      <c r="C67" s="3">
        <v>0</v>
      </c>
      <c r="E67" s="7">
        <f t="shared" si="0"/>
        <v>0</v>
      </c>
      <c r="G67" s="3">
        <v>180197260269</v>
      </c>
      <c r="I67" s="7">
        <f t="shared" si="1"/>
        <v>4.0753570167119538E-3</v>
      </c>
    </row>
    <row r="68" spans="1:9" ht="21" x14ac:dyDescent="0.25">
      <c r="A68" s="2" t="s">
        <v>255</v>
      </c>
      <c r="C68" s="3">
        <v>0</v>
      </c>
      <c r="E68" s="7">
        <f t="shared" si="0"/>
        <v>0</v>
      </c>
      <c r="G68" s="3">
        <v>195127397259</v>
      </c>
      <c r="I68" s="7">
        <f t="shared" si="1"/>
        <v>4.4130183021934104E-3</v>
      </c>
    </row>
    <row r="69" spans="1:9" ht="21" x14ac:dyDescent="0.25">
      <c r="A69" s="2" t="s">
        <v>235</v>
      </c>
      <c r="C69" s="3">
        <v>0</v>
      </c>
      <c r="E69" s="7">
        <f t="shared" si="0"/>
        <v>0</v>
      </c>
      <c r="G69" s="3">
        <v>69041095888</v>
      </c>
      <c r="I69" s="7">
        <f t="shared" si="1"/>
        <v>1.561439469993142E-3</v>
      </c>
    </row>
    <row r="70" spans="1:9" ht="21" x14ac:dyDescent="0.25">
      <c r="A70" s="2" t="s">
        <v>255</v>
      </c>
      <c r="C70" s="3">
        <v>0</v>
      </c>
      <c r="E70" s="7">
        <f t="shared" si="0"/>
        <v>0</v>
      </c>
      <c r="G70" s="3">
        <v>178212328762</v>
      </c>
      <c r="I70" s="7">
        <f t="shared" si="1"/>
        <v>4.0304656319446758E-3</v>
      </c>
    </row>
    <row r="71" spans="1:9" ht="21" x14ac:dyDescent="0.25">
      <c r="A71" s="2" t="s">
        <v>238</v>
      </c>
      <c r="C71" s="3">
        <v>0</v>
      </c>
      <c r="E71" s="7">
        <f t="shared" si="0"/>
        <v>0</v>
      </c>
      <c r="G71" s="3">
        <v>214890410958</v>
      </c>
      <c r="I71" s="7">
        <f t="shared" si="1"/>
        <v>4.8599803505029208E-3</v>
      </c>
    </row>
    <row r="72" spans="1:9" ht="21" x14ac:dyDescent="0.25">
      <c r="A72" s="2" t="s">
        <v>255</v>
      </c>
      <c r="C72" s="3">
        <v>0</v>
      </c>
      <c r="E72" s="7">
        <f t="shared" si="0"/>
        <v>0</v>
      </c>
      <c r="G72" s="3">
        <v>223693150679</v>
      </c>
      <c r="I72" s="7">
        <f t="shared" si="1"/>
        <v>5.0590638828202986E-3</v>
      </c>
    </row>
    <row r="73" spans="1:9" ht="21" x14ac:dyDescent="0.25">
      <c r="A73" s="2" t="s">
        <v>284</v>
      </c>
      <c r="C73" s="3">
        <v>0</v>
      </c>
      <c r="E73" s="7">
        <f t="shared" ref="E73:E136" si="2">+C73/$C$274</f>
        <v>0</v>
      </c>
      <c r="G73" s="3">
        <v>275671232873</v>
      </c>
      <c r="I73" s="7">
        <f t="shared" ref="I73:I136" si="3">+G73/$G$274</f>
        <v>6.2346047410349464E-3</v>
      </c>
    </row>
    <row r="74" spans="1:9" ht="21" x14ac:dyDescent="0.25">
      <c r="A74" s="2" t="s">
        <v>243</v>
      </c>
      <c r="C74" s="3">
        <v>0</v>
      </c>
      <c r="E74" s="7">
        <f t="shared" si="2"/>
        <v>0</v>
      </c>
      <c r="G74" s="3">
        <v>73528767122</v>
      </c>
      <c r="I74" s="7">
        <f t="shared" si="3"/>
        <v>1.6629330355716447E-3</v>
      </c>
    </row>
    <row r="75" spans="1:9" ht="21" x14ac:dyDescent="0.25">
      <c r="A75" s="2" t="s">
        <v>234</v>
      </c>
      <c r="C75" s="3">
        <v>0</v>
      </c>
      <c r="E75" s="7">
        <f t="shared" si="2"/>
        <v>0</v>
      </c>
      <c r="G75" s="3">
        <v>138945205475</v>
      </c>
      <c r="I75" s="7">
        <f t="shared" si="3"/>
        <v>3.1423969333702448E-3</v>
      </c>
    </row>
    <row r="76" spans="1:9" ht="21" x14ac:dyDescent="0.25">
      <c r="A76" s="2" t="s">
        <v>284</v>
      </c>
      <c r="C76" s="3">
        <v>0</v>
      </c>
      <c r="E76" s="7">
        <f t="shared" si="2"/>
        <v>0</v>
      </c>
      <c r="G76" s="3">
        <v>245411506847</v>
      </c>
      <c r="I76" s="7">
        <f t="shared" si="3"/>
        <v>5.5502481276227976E-3</v>
      </c>
    </row>
    <row r="77" spans="1:9" ht="21" x14ac:dyDescent="0.25">
      <c r="A77" s="2" t="s">
        <v>234</v>
      </c>
      <c r="C77" s="3">
        <v>0</v>
      </c>
      <c r="E77" s="7">
        <f t="shared" si="2"/>
        <v>0</v>
      </c>
      <c r="G77" s="3">
        <v>22835342464</v>
      </c>
      <c r="I77" s="7">
        <f t="shared" si="3"/>
        <v>5.1644610467861077E-4</v>
      </c>
    </row>
    <row r="78" spans="1:9" ht="21" x14ac:dyDescent="0.25">
      <c r="A78" s="2" t="s">
        <v>283</v>
      </c>
      <c r="C78" s="3">
        <v>0</v>
      </c>
      <c r="E78" s="7">
        <f t="shared" si="2"/>
        <v>0</v>
      </c>
      <c r="G78" s="3">
        <v>56095890409</v>
      </c>
      <c r="I78" s="7">
        <f t="shared" si="3"/>
        <v>1.268669569369428E-3</v>
      </c>
    </row>
    <row r="79" spans="1:9" ht="21" x14ac:dyDescent="0.25">
      <c r="A79" s="2" t="s">
        <v>284</v>
      </c>
      <c r="C79" s="3">
        <v>0</v>
      </c>
      <c r="E79" s="7">
        <f t="shared" si="2"/>
        <v>0</v>
      </c>
      <c r="G79" s="3">
        <v>165830136982</v>
      </c>
      <c r="I79" s="7">
        <f t="shared" si="3"/>
        <v>3.7504288984362625E-3</v>
      </c>
    </row>
    <row r="80" spans="1:9" ht="21" x14ac:dyDescent="0.25">
      <c r="A80" s="2" t="s">
        <v>229</v>
      </c>
      <c r="C80" s="3">
        <v>0</v>
      </c>
      <c r="E80" s="7">
        <f t="shared" si="2"/>
        <v>0</v>
      </c>
      <c r="G80" s="3">
        <v>11890410959</v>
      </c>
      <c r="I80" s="7">
        <f t="shared" si="3"/>
        <v>2.6891457539926711E-4</v>
      </c>
    </row>
    <row r="81" spans="1:9" ht="21" x14ac:dyDescent="0.25">
      <c r="A81" s="2" t="s">
        <v>229</v>
      </c>
      <c r="C81" s="3">
        <v>0</v>
      </c>
      <c r="E81" s="7">
        <f t="shared" si="2"/>
        <v>0</v>
      </c>
      <c r="G81" s="3">
        <v>72871232876</v>
      </c>
      <c r="I81" s="7">
        <f t="shared" si="3"/>
        <v>1.6480621834889647E-3</v>
      </c>
    </row>
    <row r="82" spans="1:9" ht="21" x14ac:dyDescent="0.25">
      <c r="A82" s="2" t="s">
        <v>242</v>
      </c>
      <c r="C82" s="3">
        <v>0</v>
      </c>
      <c r="E82" s="7">
        <f t="shared" si="2"/>
        <v>0</v>
      </c>
      <c r="G82" s="3">
        <v>202376712324</v>
      </c>
      <c r="I82" s="7">
        <f t="shared" si="3"/>
        <v>4.5769694464694146E-3</v>
      </c>
    </row>
    <row r="83" spans="1:9" ht="21" x14ac:dyDescent="0.25">
      <c r="A83" s="2" t="s">
        <v>244</v>
      </c>
      <c r="C83" s="3">
        <v>0</v>
      </c>
      <c r="E83" s="7">
        <f t="shared" si="2"/>
        <v>0</v>
      </c>
      <c r="G83" s="3">
        <v>27486986301</v>
      </c>
      <c r="I83" s="7">
        <f t="shared" si="3"/>
        <v>6.2164808900436316E-4</v>
      </c>
    </row>
    <row r="84" spans="1:9" ht="21" x14ac:dyDescent="0.25">
      <c r="A84" s="2" t="s">
        <v>245</v>
      </c>
      <c r="C84" s="3">
        <v>0</v>
      </c>
      <c r="E84" s="7">
        <f t="shared" si="2"/>
        <v>0</v>
      </c>
      <c r="G84" s="3">
        <v>131005479451</v>
      </c>
      <c r="I84" s="7">
        <f t="shared" si="3"/>
        <v>2.9628313943915957E-3</v>
      </c>
    </row>
    <row r="85" spans="1:9" ht="21" x14ac:dyDescent="0.25">
      <c r="A85" s="2" t="s">
        <v>232</v>
      </c>
      <c r="C85" s="3">
        <v>0</v>
      </c>
      <c r="E85" s="7">
        <f t="shared" si="2"/>
        <v>0</v>
      </c>
      <c r="G85" s="3">
        <v>153789041093</v>
      </c>
      <c r="I85" s="7">
        <f t="shared" si="3"/>
        <v>3.4781064194658118E-3</v>
      </c>
    </row>
    <row r="86" spans="1:9" ht="21" x14ac:dyDescent="0.25">
      <c r="A86" s="2" t="s">
        <v>238</v>
      </c>
      <c r="C86" s="3">
        <v>0</v>
      </c>
      <c r="E86" s="7">
        <f t="shared" si="2"/>
        <v>0</v>
      </c>
      <c r="G86" s="3">
        <v>109602739723</v>
      </c>
      <c r="I86" s="7">
        <f t="shared" si="3"/>
        <v>2.4787851586322057E-3</v>
      </c>
    </row>
    <row r="87" spans="1:9" ht="21" x14ac:dyDescent="0.25">
      <c r="A87" s="2" t="s">
        <v>284</v>
      </c>
      <c r="C87" s="3">
        <v>0</v>
      </c>
      <c r="E87" s="7">
        <f t="shared" si="2"/>
        <v>0</v>
      </c>
      <c r="G87" s="3">
        <v>123346849311</v>
      </c>
      <c r="I87" s="7">
        <f t="shared" si="3"/>
        <v>2.7896231445388641E-3</v>
      </c>
    </row>
    <row r="88" spans="1:9" ht="21" x14ac:dyDescent="0.25">
      <c r="A88" s="2" t="s">
        <v>287</v>
      </c>
      <c r="C88" s="3">
        <v>0</v>
      </c>
      <c r="E88" s="7">
        <f t="shared" si="2"/>
        <v>0</v>
      </c>
      <c r="G88" s="3">
        <v>217479452052</v>
      </c>
      <c r="I88" s="7">
        <f t="shared" si="3"/>
        <v>4.9185343305869541E-3</v>
      </c>
    </row>
    <row r="89" spans="1:9" ht="21" x14ac:dyDescent="0.25">
      <c r="A89" s="2" t="s">
        <v>287</v>
      </c>
      <c r="C89" s="3">
        <v>0</v>
      </c>
      <c r="E89" s="7">
        <f t="shared" si="2"/>
        <v>0</v>
      </c>
      <c r="G89" s="3">
        <v>281946575339</v>
      </c>
      <c r="I89" s="7">
        <f t="shared" si="3"/>
        <v>6.376528435728784E-3</v>
      </c>
    </row>
    <row r="90" spans="1:9" ht="21" x14ac:dyDescent="0.25">
      <c r="A90" s="2" t="s">
        <v>284</v>
      </c>
      <c r="C90" s="3">
        <v>0</v>
      </c>
      <c r="E90" s="7">
        <f t="shared" si="2"/>
        <v>0</v>
      </c>
      <c r="G90" s="3">
        <v>93001643831</v>
      </c>
      <c r="I90" s="7">
        <f t="shared" si="3"/>
        <v>2.103333320310282E-3</v>
      </c>
    </row>
    <row r="91" spans="1:9" ht="21" x14ac:dyDescent="0.25">
      <c r="A91" s="2" t="s">
        <v>284</v>
      </c>
      <c r="C91" s="3">
        <v>0</v>
      </c>
      <c r="E91" s="7">
        <f t="shared" si="2"/>
        <v>0</v>
      </c>
      <c r="G91" s="3">
        <v>61545205475</v>
      </c>
      <c r="I91" s="7">
        <f t="shared" si="3"/>
        <v>1.3919117560560906E-3</v>
      </c>
    </row>
    <row r="92" spans="1:9" ht="21" x14ac:dyDescent="0.25">
      <c r="A92" s="2" t="s">
        <v>243</v>
      </c>
      <c r="C92" s="3">
        <v>0</v>
      </c>
      <c r="E92" s="7">
        <f t="shared" si="2"/>
        <v>0</v>
      </c>
      <c r="G92" s="3">
        <v>45308219177</v>
      </c>
      <c r="I92" s="7">
        <f t="shared" si="3"/>
        <v>1.0246946521943075E-3</v>
      </c>
    </row>
    <row r="93" spans="1:9" ht="21" x14ac:dyDescent="0.25">
      <c r="A93" s="2" t="s">
        <v>235</v>
      </c>
      <c r="C93" s="3">
        <v>0</v>
      </c>
      <c r="E93" s="7">
        <f t="shared" si="2"/>
        <v>0</v>
      </c>
      <c r="G93" s="3">
        <v>69041095889</v>
      </c>
      <c r="I93" s="7">
        <f t="shared" si="3"/>
        <v>1.5614394700157581E-3</v>
      </c>
    </row>
    <row r="94" spans="1:9" ht="21" x14ac:dyDescent="0.25">
      <c r="A94" s="2" t="s">
        <v>252</v>
      </c>
      <c r="C94" s="3">
        <v>0</v>
      </c>
      <c r="E94" s="7">
        <f t="shared" si="2"/>
        <v>0</v>
      </c>
      <c r="G94" s="3">
        <v>288316185522</v>
      </c>
      <c r="I94" s="7">
        <f t="shared" si="3"/>
        <v>6.5205840973645828E-3</v>
      </c>
    </row>
    <row r="95" spans="1:9" ht="21" x14ac:dyDescent="0.25">
      <c r="A95" s="2" t="s">
        <v>288</v>
      </c>
      <c r="C95" s="3">
        <v>0</v>
      </c>
      <c r="E95" s="7">
        <f t="shared" si="2"/>
        <v>0</v>
      </c>
      <c r="G95" s="3">
        <v>106512710852</v>
      </c>
      <c r="I95" s="7">
        <f t="shared" si="3"/>
        <v>2.4089007951159486E-3</v>
      </c>
    </row>
    <row r="96" spans="1:9" ht="21" x14ac:dyDescent="0.25">
      <c r="A96" s="2" t="s">
        <v>229</v>
      </c>
      <c r="C96" s="3">
        <v>0</v>
      </c>
      <c r="E96" s="7">
        <f t="shared" si="2"/>
        <v>0</v>
      </c>
      <c r="G96" s="3">
        <v>221017808220</v>
      </c>
      <c r="I96" s="7">
        <f t="shared" si="3"/>
        <v>4.998558103508687E-3</v>
      </c>
    </row>
    <row r="97" spans="1:9" ht="21" x14ac:dyDescent="0.25">
      <c r="A97" s="2" t="s">
        <v>229</v>
      </c>
      <c r="C97" s="3">
        <v>0</v>
      </c>
      <c r="E97" s="7">
        <f t="shared" si="2"/>
        <v>0</v>
      </c>
      <c r="G97" s="3">
        <v>9061643833</v>
      </c>
      <c r="I97" s="7">
        <f t="shared" si="3"/>
        <v>2.0493893038458287E-4</v>
      </c>
    </row>
    <row r="98" spans="1:9" ht="21" x14ac:dyDescent="0.25">
      <c r="A98" s="2" t="s">
        <v>229</v>
      </c>
      <c r="C98" s="3">
        <v>0</v>
      </c>
      <c r="E98" s="7">
        <f t="shared" si="2"/>
        <v>0</v>
      </c>
      <c r="G98" s="3">
        <v>57994520548</v>
      </c>
      <c r="I98" s="7">
        <f t="shared" si="3"/>
        <v>1.3116091548412807E-3</v>
      </c>
    </row>
    <row r="99" spans="1:9" ht="21" x14ac:dyDescent="0.25">
      <c r="A99" s="2" t="s">
        <v>238</v>
      </c>
      <c r="C99" s="3">
        <v>0</v>
      </c>
      <c r="E99" s="7">
        <f t="shared" si="2"/>
        <v>0</v>
      </c>
      <c r="G99" s="3">
        <v>93205479452</v>
      </c>
      <c r="I99" s="7">
        <f t="shared" si="3"/>
        <v>2.1079432845631132E-3</v>
      </c>
    </row>
    <row r="100" spans="1:9" ht="21" x14ac:dyDescent="0.25">
      <c r="A100" s="2" t="s">
        <v>229</v>
      </c>
      <c r="C100" s="3">
        <v>0</v>
      </c>
      <c r="E100" s="7">
        <f t="shared" si="2"/>
        <v>0</v>
      </c>
      <c r="G100" s="3">
        <v>934773287676</v>
      </c>
      <c r="I100" s="7">
        <f t="shared" si="3"/>
        <v>2.1140914524884466E-2</v>
      </c>
    </row>
    <row r="101" spans="1:9" ht="21" x14ac:dyDescent="0.25">
      <c r="A101" s="2" t="s">
        <v>229</v>
      </c>
      <c r="C101" s="3">
        <v>0</v>
      </c>
      <c r="E101" s="7">
        <f t="shared" si="2"/>
        <v>0</v>
      </c>
      <c r="G101" s="3">
        <v>77412328767</v>
      </c>
      <c r="I101" s="7">
        <f t="shared" si="3"/>
        <v>1.75076400578816E-3</v>
      </c>
    </row>
    <row r="102" spans="1:9" ht="21" x14ac:dyDescent="0.25">
      <c r="A102" s="2" t="s">
        <v>235</v>
      </c>
      <c r="C102" s="3">
        <v>0</v>
      </c>
      <c r="E102" s="7">
        <f t="shared" si="2"/>
        <v>0</v>
      </c>
      <c r="G102" s="3">
        <v>63949315067</v>
      </c>
      <c r="I102" s="7">
        <f t="shared" si="3"/>
        <v>1.4462833090978836E-3</v>
      </c>
    </row>
    <row r="103" spans="1:9" ht="21" x14ac:dyDescent="0.25">
      <c r="A103" s="2" t="s">
        <v>238</v>
      </c>
      <c r="C103" s="3">
        <v>0</v>
      </c>
      <c r="E103" s="7">
        <f t="shared" si="2"/>
        <v>0</v>
      </c>
      <c r="G103" s="3">
        <v>92342465753</v>
      </c>
      <c r="I103" s="7">
        <f t="shared" si="3"/>
        <v>2.0884252911791525E-3</v>
      </c>
    </row>
    <row r="104" spans="1:9" ht="21" x14ac:dyDescent="0.25">
      <c r="A104" s="2" t="s">
        <v>284</v>
      </c>
      <c r="C104" s="3">
        <v>0</v>
      </c>
      <c r="E104" s="7">
        <f t="shared" si="2"/>
        <v>0</v>
      </c>
      <c r="G104" s="3">
        <v>101549589039</v>
      </c>
      <c r="I104" s="7">
        <f t="shared" si="3"/>
        <v>2.2966543976112841E-3</v>
      </c>
    </row>
    <row r="105" spans="1:9" ht="21" x14ac:dyDescent="0.25">
      <c r="A105" s="2" t="s">
        <v>238</v>
      </c>
      <c r="C105" s="3">
        <v>0</v>
      </c>
      <c r="E105" s="7">
        <f t="shared" si="2"/>
        <v>0</v>
      </c>
      <c r="G105" s="3">
        <v>126863013696</v>
      </c>
      <c r="I105" s="7">
        <f t="shared" si="3"/>
        <v>2.8691450261531075E-3</v>
      </c>
    </row>
    <row r="106" spans="1:9" ht="21" x14ac:dyDescent="0.25">
      <c r="A106" s="2" t="s">
        <v>243</v>
      </c>
      <c r="C106" s="3">
        <v>0</v>
      </c>
      <c r="E106" s="7">
        <f t="shared" si="2"/>
        <v>0</v>
      </c>
      <c r="G106" s="3">
        <v>83065068492</v>
      </c>
      <c r="I106" s="7">
        <f t="shared" si="3"/>
        <v>1.8786068623750771E-3</v>
      </c>
    </row>
    <row r="107" spans="1:9" ht="21" x14ac:dyDescent="0.25">
      <c r="A107" s="2" t="s">
        <v>229</v>
      </c>
      <c r="C107" s="3">
        <v>0</v>
      </c>
      <c r="E107" s="7">
        <f t="shared" si="2"/>
        <v>0</v>
      </c>
      <c r="G107" s="3">
        <v>76428493150</v>
      </c>
      <c r="I107" s="7">
        <f t="shared" si="3"/>
        <v>1.7285134933272784E-3</v>
      </c>
    </row>
    <row r="108" spans="1:9" ht="21" x14ac:dyDescent="0.25">
      <c r="A108" s="2" t="s">
        <v>239</v>
      </c>
      <c r="C108" s="3">
        <v>0</v>
      </c>
      <c r="E108" s="7">
        <f t="shared" si="2"/>
        <v>0</v>
      </c>
      <c r="G108" s="3">
        <v>45304109587</v>
      </c>
      <c r="I108" s="7">
        <f t="shared" si="3"/>
        <v>1.0246017093470227E-3</v>
      </c>
    </row>
    <row r="109" spans="1:9" ht="21" x14ac:dyDescent="0.25">
      <c r="A109" s="2" t="s">
        <v>229</v>
      </c>
      <c r="C109" s="3">
        <v>0</v>
      </c>
      <c r="E109" s="7">
        <f t="shared" si="2"/>
        <v>0</v>
      </c>
      <c r="G109" s="3">
        <v>112493835617</v>
      </c>
      <c r="I109" s="7">
        <f t="shared" si="3"/>
        <v>2.5441704365216219E-3</v>
      </c>
    </row>
    <row r="110" spans="1:9" ht="21" x14ac:dyDescent="0.25">
      <c r="A110" s="2" t="s">
        <v>238</v>
      </c>
      <c r="C110" s="3">
        <v>0</v>
      </c>
      <c r="E110" s="7">
        <f t="shared" si="2"/>
        <v>0</v>
      </c>
      <c r="G110" s="3">
        <v>143821232874</v>
      </c>
      <c r="I110" s="7">
        <f t="shared" si="3"/>
        <v>3.2526735959817069E-3</v>
      </c>
    </row>
    <row r="111" spans="1:9" ht="21" x14ac:dyDescent="0.25">
      <c r="A111" s="2" t="s">
        <v>252</v>
      </c>
      <c r="C111" s="3">
        <v>0</v>
      </c>
      <c r="E111" s="7">
        <f t="shared" si="2"/>
        <v>0</v>
      </c>
      <c r="G111" s="3">
        <v>992309742899</v>
      </c>
      <c r="I111" s="7">
        <f t="shared" si="3"/>
        <v>2.2442164034226338E-2</v>
      </c>
    </row>
    <row r="112" spans="1:9" ht="21" x14ac:dyDescent="0.25">
      <c r="A112" s="2" t="s">
        <v>235</v>
      </c>
      <c r="C112" s="3">
        <v>0</v>
      </c>
      <c r="E112" s="7">
        <f t="shared" si="2"/>
        <v>0</v>
      </c>
      <c r="G112" s="3">
        <v>63431506849</v>
      </c>
      <c r="I112" s="7">
        <f t="shared" si="3"/>
        <v>1.4345725130991698E-3</v>
      </c>
    </row>
    <row r="113" spans="1:9" ht="21" x14ac:dyDescent="0.25">
      <c r="A113" s="2" t="s">
        <v>239</v>
      </c>
      <c r="C113" s="3">
        <v>0</v>
      </c>
      <c r="E113" s="7">
        <f t="shared" si="2"/>
        <v>0</v>
      </c>
      <c r="G113" s="3">
        <v>80350684930</v>
      </c>
      <c r="I113" s="7">
        <f t="shared" si="3"/>
        <v>1.8172181260594931E-3</v>
      </c>
    </row>
    <row r="114" spans="1:9" ht="21" x14ac:dyDescent="0.25">
      <c r="A114" s="2" t="s">
        <v>235</v>
      </c>
      <c r="C114" s="3">
        <v>0</v>
      </c>
      <c r="E114" s="7">
        <f t="shared" si="2"/>
        <v>0</v>
      </c>
      <c r="G114" s="3">
        <v>41424657533</v>
      </c>
      <c r="I114" s="7">
        <f t="shared" si="3"/>
        <v>9.3686368200040842E-4</v>
      </c>
    </row>
    <row r="115" spans="1:9" ht="21" x14ac:dyDescent="0.25">
      <c r="A115" s="2" t="s">
        <v>284</v>
      </c>
      <c r="C115" s="3">
        <v>0</v>
      </c>
      <c r="E115" s="7">
        <f t="shared" si="2"/>
        <v>0</v>
      </c>
      <c r="G115" s="3">
        <v>52569863011</v>
      </c>
      <c r="I115" s="7">
        <f t="shared" si="3"/>
        <v>1.1889246249895493E-3</v>
      </c>
    </row>
    <row r="116" spans="1:9" ht="21" x14ac:dyDescent="0.25">
      <c r="A116" s="2" t="s">
        <v>238</v>
      </c>
      <c r="C116" s="3">
        <v>0</v>
      </c>
      <c r="E116" s="7">
        <f t="shared" si="2"/>
        <v>0</v>
      </c>
      <c r="G116" s="3">
        <v>51608219176</v>
      </c>
      <c r="I116" s="7">
        <f t="shared" si="3"/>
        <v>1.1671760038135411E-3</v>
      </c>
    </row>
    <row r="117" spans="1:9" ht="21" x14ac:dyDescent="0.25">
      <c r="A117" s="2" t="s">
        <v>284</v>
      </c>
      <c r="C117" s="3">
        <v>0</v>
      </c>
      <c r="E117" s="7">
        <f t="shared" si="2"/>
        <v>0</v>
      </c>
      <c r="G117" s="3">
        <v>32824109587</v>
      </c>
      <c r="I117" s="7">
        <f t="shared" si="3"/>
        <v>7.4235293657078701E-4</v>
      </c>
    </row>
    <row r="118" spans="1:9" ht="21" x14ac:dyDescent="0.25">
      <c r="A118" s="2" t="s">
        <v>229</v>
      </c>
      <c r="C118" s="3">
        <v>0</v>
      </c>
      <c r="E118" s="7">
        <f t="shared" si="2"/>
        <v>0</v>
      </c>
      <c r="G118" s="3">
        <v>76808219175</v>
      </c>
      <c r="I118" s="7">
        <f t="shared" si="3"/>
        <v>1.7371014103583239E-3</v>
      </c>
    </row>
    <row r="119" spans="1:9" ht="21" x14ac:dyDescent="0.25">
      <c r="A119" s="2" t="s">
        <v>238</v>
      </c>
      <c r="C119" s="3">
        <v>27178082192</v>
      </c>
      <c r="E119" s="7">
        <f t="shared" si="2"/>
        <v>5.1695161858977432E-3</v>
      </c>
      <c r="G119" s="3">
        <v>252699066120</v>
      </c>
      <c r="I119" s="7">
        <f t="shared" si="3"/>
        <v>5.7150642062556763E-3</v>
      </c>
    </row>
    <row r="120" spans="1:9" ht="21" x14ac:dyDescent="0.25">
      <c r="A120" s="2" t="s">
        <v>284</v>
      </c>
      <c r="C120" s="3">
        <v>0</v>
      </c>
      <c r="E120" s="7">
        <f t="shared" si="2"/>
        <v>0</v>
      </c>
      <c r="G120" s="3">
        <v>31670136984</v>
      </c>
      <c r="I120" s="7">
        <f t="shared" si="3"/>
        <v>7.1625459113696104E-4</v>
      </c>
    </row>
    <row r="121" spans="1:9" ht="21" x14ac:dyDescent="0.25">
      <c r="A121" s="2" t="s">
        <v>244</v>
      </c>
      <c r="C121" s="3">
        <v>0</v>
      </c>
      <c r="E121" s="7">
        <f t="shared" si="2"/>
        <v>0</v>
      </c>
      <c r="G121" s="3">
        <v>32794520547</v>
      </c>
      <c r="I121" s="7">
        <f t="shared" si="3"/>
        <v>7.4168374825126567E-4</v>
      </c>
    </row>
    <row r="122" spans="1:9" ht="21" x14ac:dyDescent="0.25">
      <c r="A122" s="2" t="s">
        <v>238</v>
      </c>
      <c r="C122" s="3">
        <v>21742465752</v>
      </c>
      <c r="E122" s="7">
        <f t="shared" si="2"/>
        <v>4.1356129484138599E-3</v>
      </c>
      <c r="G122" s="3">
        <v>199398137543</v>
      </c>
      <c r="I122" s="7">
        <f t="shared" si="3"/>
        <v>4.509605738411763E-3</v>
      </c>
    </row>
    <row r="123" spans="1:9" ht="21" x14ac:dyDescent="0.25">
      <c r="A123" s="2" t="s">
        <v>284</v>
      </c>
      <c r="C123" s="3">
        <v>0</v>
      </c>
      <c r="E123" s="7">
        <f t="shared" si="2"/>
        <v>0</v>
      </c>
      <c r="G123" s="3">
        <v>94882191778</v>
      </c>
      <c r="I123" s="7">
        <f t="shared" si="3"/>
        <v>2.1458639573445465E-3</v>
      </c>
    </row>
    <row r="124" spans="1:9" ht="21" x14ac:dyDescent="0.25">
      <c r="A124" s="2" t="s">
        <v>229</v>
      </c>
      <c r="C124" s="3">
        <v>0</v>
      </c>
      <c r="E124" s="7">
        <f t="shared" si="2"/>
        <v>0</v>
      </c>
      <c r="G124" s="3">
        <v>82849315066</v>
      </c>
      <c r="I124" s="7">
        <f t="shared" si="3"/>
        <v>1.8737273640008168E-3</v>
      </c>
    </row>
    <row r="125" spans="1:9" ht="21" x14ac:dyDescent="0.25">
      <c r="A125" s="2" t="s">
        <v>244</v>
      </c>
      <c r="C125" s="3">
        <v>0</v>
      </c>
      <c r="E125" s="7">
        <f t="shared" si="2"/>
        <v>0</v>
      </c>
      <c r="G125" s="3">
        <v>30205479451</v>
      </c>
      <c r="I125" s="7">
        <f t="shared" si="3"/>
        <v>6.8312976812199958E-4</v>
      </c>
    </row>
    <row r="126" spans="1:9" ht="21" x14ac:dyDescent="0.25">
      <c r="A126" s="2" t="s">
        <v>284</v>
      </c>
      <c r="C126" s="3">
        <v>0</v>
      </c>
      <c r="E126" s="7">
        <f t="shared" si="2"/>
        <v>0</v>
      </c>
      <c r="G126" s="3">
        <v>30772602738</v>
      </c>
      <c r="I126" s="7">
        <f t="shared" si="3"/>
        <v>6.9595587803935341E-4</v>
      </c>
    </row>
    <row r="127" spans="1:9" ht="21" x14ac:dyDescent="0.25">
      <c r="A127" s="2" t="s">
        <v>243</v>
      </c>
      <c r="C127" s="3">
        <v>0</v>
      </c>
      <c r="E127" s="7">
        <f t="shared" si="2"/>
        <v>0</v>
      </c>
      <c r="G127" s="3">
        <v>79224657532</v>
      </c>
      <c r="I127" s="7">
        <f t="shared" si="3"/>
        <v>1.7917517918288907E-3</v>
      </c>
    </row>
    <row r="128" spans="1:9" ht="21" x14ac:dyDescent="0.25">
      <c r="A128" s="2" t="s">
        <v>289</v>
      </c>
      <c r="C128" s="3">
        <v>0</v>
      </c>
      <c r="E128" s="7">
        <f t="shared" si="2"/>
        <v>0</v>
      </c>
      <c r="G128" s="3">
        <v>63086301369</v>
      </c>
      <c r="I128" s="7">
        <f t="shared" si="3"/>
        <v>1.4267653157365391E-3</v>
      </c>
    </row>
    <row r="129" spans="1:9" ht="21" x14ac:dyDescent="0.25">
      <c r="A129" s="2" t="s">
        <v>245</v>
      </c>
      <c r="C129" s="3">
        <v>0</v>
      </c>
      <c r="E129" s="7">
        <f t="shared" si="2"/>
        <v>0</v>
      </c>
      <c r="G129" s="3">
        <v>414936986665</v>
      </c>
      <c r="I129" s="7">
        <f t="shared" si="3"/>
        <v>9.3842512232103787E-3</v>
      </c>
    </row>
    <row r="130" spans="1:9" ht="21" x14ac:dyDescent="0.25">
      <c r="A130" s="2" t="s">
        <v>280</v>
      </c>
      <c r="C130" s="3">
        <v>0</v>
      </c>
      <c r="E130" s="7">
        <f t="shared" si="2"/>
        <v>0</v>
      </c>
      <c r="G130" s="3">
        <v>762663504</v>
      </c>
      <c r="I130" s="7">
        <f t="shared" si="3"/>
        <v>1.7248464586957028E-5</v>
      </c>
    </row>
    <row r="131" spans="1:9" ht="21" x14ac:dyDescent="0.25">
      <c r="A131" s="2" t="s">
        <v>235</v>
      </c>
      <c r="C131" s="3">
        <v>0</v>
      </c>
      <c r="E131" s="7">
        <f t="shared" si="2"/>
        <v>0</v>
      </c>
      <c r="G131" s="3">
        <v>190726027397</v>
      </c>
      <c r="I131" s="7">
        <f t="shared" si="3"/>
        <v>4.3134765360007977E-3</v>
      </c>
    </row>
    <row r="132" spans="1:9" ht="21" x14ac:dyDescent="0.25">
      <c r="A132" s="2" t="s">
        <v>284</v>
      </c>
      <c r="C132" s="3">
        <v>0</v>
      </c>
      <c r="E132" s="7">
        <f t="shared" si="2"/>
        <v>0</v>
      </c>
      <c r="G132" s="3">
        <v>29917808216</v>
      </c>
      <c r="I132" s="7">
        <f t="shared" si="3"/>
        <v>6.7662377028211392E-4</v>
      </c>
    </row>
    <row r="133" spans="1:9" ht="21" x14ac:dyDescent="0.25">
      <c r="A133" s="2" t="s">
        <v>241</v>
      </c>
      <c r="C133" s="3">
        <v>0</v>
      </c>
      <c r="E133" s="7">
        <f t="shared" si="2"/>
        <v>0</v>
      </c>
      <c r="G133" s="3">
        <v>251938356162</v>
      </c>
      <c r="I133" s="7">
        <f t="shared" si="3"/>
        <v>5.6978599232361121E-3</v>
      </c>
    </row>
    <row r="134" spans="1:9" ht="21" x14ac:dyDescent="0.25">
      <c r="A134" s="2" t="s">
        <v>229</v>
      </c>
      <c r="C134" s="3">
        <v>0</v>
      </c>
      <c r="E134" s="7">
        <f t="shared" si="2"/>
        <v>0</v>
      </c>
      <c r="G134" s="3">
        <v>143260273969</v>
      </c>
      <c r="I134" s="7">
        <f t="shared" si="3"/>
        <v>3.239986900267432E-3</v>
      </c>
    </row>
    <row r="135" spans="1:9" ht="21" x14ac:dyDescent="0.25">
      <c r="A135" s="2" t="s">
        <v>238</v>
      </c>
      <c r="C135" s="3">
        <v>0</v>
      </c>
      <c r="E135" s="7">
        <f t="shared" si="2"/>
        <v>0</v>
      </c>
      <c r="G135" s="3">
        <v>277238356157</v>
      </c>
      <c r="I135" s="7">
        <f t="shared" si="3"/>
        <v>6.2700469384466499E-3</v>
      </c>
    </row>
    <row r="136" spans="1:9" ht="21" x14ac:dyDescent="0.25">
      <c r="A136" s="2" t="s">
        <v>233</v>
      </c>
      <c r="C136" s="3">
        <v>0</v>
      </c>
      <c r="E136" s="7">
        <f t="shared" si="2"/>
        <v>0</v>
      </c>
      <c r="G136" s="3">
        <v>104712328765</v>
      </c>
      <c r="I136" s="7">
        <f t="shared" si="3"/>
        <v>2.3681831961909435E-3</v>
      </c>
    </row>
    <row r="137" spans="1:9" ht="21" x14ac:dyDescent="0.25">
      <c r="A137" s="2" t="s">
        <v>229</v>
      </c>
      <c r="C137" s="3">
        <v>0</v>
      </c>
      <c r="E137" s="7">
        <f t="shared" ref="E137:E200" si="4">+C137/$C$274</f>
        <v>0</v>
      </c>
      <c r="G137" s="3">
        <v>13980821917</v>
      </c>
      <c r="I137" s="7">
        <f t="shared" ref="I137:I200" si="5">+G137/$G$274</f>
        <v>3.1619149266637412E-4</v>
      </c>
    </row>
    <row r="138" spans="1:9" ht="21" x14ac:dyDescent="0.25">
      <c r="A138" s="2" t="s">
        <v>236</v>
      </c>
      <c r="C138" s="3">
        <v>0</v>
      </c>
      <c r="E138" s="7">
        <f t="shared" si="4"/>
        <v>0</v>
      </c>
      <c r="G138" s="3">
        <v>332219178081</v>
      </c>
      <c r="I138" s="7">
        <f t="shared" si="5"/>
        <v>7.5134980213214702E-3</v>
      </c>
    </row>
    <row r="139" spans="1:9" ht="21" x14ac:dyDescent="0.25">
      <c r="A139" s="2" t="s">
        <v>233</v>
      </c>
      <c r="C139" s="3">
        <v>0</v>
      </c>
      <c r="E139" s="7">
        <f t="shared" si="4"/>
        <v>0</v>
      </c>
      <c r="G139" s="3">
        <v>174221381630</v>
      </c>
      <c r="I139" s="7">
        <f t="shared" si="5"/>
        <v>3.940206022151259E-3</v>
      </c>
    </row>
    <row r="140" spans="1:9" ht="21" x14ac:dyDescent="0.25">
      <c r="A140" s="2" t="s">
        <v>229</v>
      </c>
      <c r="C140" s="3">
        <v>0</v>
      </c>
      <c r="E140" s="7">
        <f t="shared" si="4"/>
        <v>0</v>
      </c>
      <c r="G140" s="3">
        <v>16915068493</v>
      </c>
      <c r="I140" s="7">
        <f t="shared" si="5"/>
        <v>3.8255267015827087E-4</v>
      </c>
    </row>
    <row r="141" spans="1:9" ht="21" x14ac:dyDescent="0.25">
      <c r="A141" s="2" t="s">
        <v>238</v>
      </c>
      <c r="C141" s="3">
        <v>51638356164</v>
      </c>
      <c r="E141" s="7">
        <f t="shared" si="4"/>
        <v>9.8220807530535453E-3</v>
      </c>
      <c r="G141" s="3">
        <v>443440694549</v>
      </c>
      <c r="I141" s="7">
        <f t="shared" si="5"/>
        <v>1.0028893576562246E-2</v>
      </c>
    </row>
    <row r="142" spans="1:9" ht="21" x14ac:dyDescent="0.25">
      <c r="A142" s="2" t="s">
        <v>233</v>
      </c>
      <c r="C142" s="3">
        <v>0</v>
      </c>
      <c r="E142" s="7">
        <f t="shared" si="4"/>
        <v>0</v>
      </c>
      <c r="G142" s="3">
        <v>95338356159</v>
      </c>
      <c r="I142" s="7">
        <f t="shared" si="5"/>
        <v>2.1561806109279985E-3</v>
      </c>
    </row>
    <row r="143" spans="1:9" ht="21" x14ac:dyDescent="0.25">
      <c r="A143" s="2" t="s">
        <v>229</v>
      </c>
      <c r="C143" s="3">
        <v>0</v>
      </c>
      <c r="E143" s="7">
        <f t="shared" si="4"/>
        <v>0</v>
      </c>
      <c r="G143" s="3">
        <v>59547945204</v>
      </c>
      <c r="I143" s="7">
        <f t="shared" si="5"/>
        <v>1.3467415428826547E-3</v>
      </c>
    </row>
    <row r="144" spans="1:9" ht="21" x14ac:dyDescent="0.25">
      <c r="A144" s="2" t="s">
        <v>229</v>
      </c>
      <c r="C144" s="3">
        <v>0</v>
      </c>
      <c r="E144" s="7">
        <f t="shared" si="4"/>
        <v>0</v>
      </c>
      <c r="G144" s="3">
        <v>176745205479</v>
      </c>
      <c r="I144" s="7">
        <f t="shared" si="5"/>
        <v>3.9972850433118079E-3</v>
      </c>
    </row>
    <row r="145" spans="1:9" ht="21" x14ac:dyDescent="0.25">
      <c r="A145" s="2" t="s">
        <v>238</v>
      </c>
      <c r="C145" s="3">
        <v>0</v>
      </c>
      <c r="E145" s="7">
        <f t="shared" si="4"/>
        <v>0</v>
      </c>
      <c r="G145" s="3">
        <v>441815068489</v>
      </c>
      <c r="I145" s="7">
        <f t="shared" si="5"/>
        <v>9.9921282752458949E-3</v>
      </c>
    </row>
    <row r="146" spans="1:9" ht="21" x14ac:dyDescent="0.25">
      <c r="A146" s="2" t="s">
        <v>243</v>
      </c>
      <c r="C146" s="3">
        <v>0</v>
      </c>
      <c r="E146" s="7">
        <f t="shared" si="4"/>
        <v>0</v>
      </c>
      <c r="G146" s="3">
        <v>129797260273</v>
      </c>
      <c r="I146" s="7">
        <f t="shared" si="5"/>
        <v>2.9355062036676201E-3</v>
      </c>
    </row>
    <row r="147" spans="1:9" ht="21" x14ac:dyDescent="0.25">
      <c r="A147" s="2" t="s">
        <v>229</v>
      </c>
      <c r="C147" s="3">
        <v>0</v>
      </c>
      <c r="E147" s="7">
        <f t="shared" si="4"/>
        <v>0</v>
      </c>
      <c r="G147" s="3">
        <v>201945205480</v>
      </c>
      <c r="I147" s="7">
        <f t="shared" si="5"/>
        <v>4.5672104499018228E-3</v>
      </c>
    </row>
    <row r="148" spans="1:9" ht="21" x14ac:dyDescent="0.25">
      <c r="A148" s="2" t="s">
        <v>233</v>
      </c>
      <c r="C148" s="3">
        <v>0</v>
      </c>
      <c r="E148" s="7">
        <f t="shared" si="4"/>
        <v>0</v>
      </c>
      <c r="G148" s="3">
        <v>117282191777</v>
      </c>
      <c r="I148" s="7">
        <f t="shared" si="5"/>
        <v>2.6524643187151738E-3</v>
      </c>
    </row>
    <row r="149" spans="1:9" ht="21" x14ac:dyDescent="0.25">
      <c r="A149" s="2" t="s">
        <v>233</v>
      </c>
      <c r="C149" s="3">
        <v>0</v>
      </c>
      <c r="E149" s="7">
        <f t="shared" si="4"/>
        <v>0</v>
      </c>
      <c r="G149" s="3">
        <v>257720547940</v>
      </c>
      <c r="I149" s="7">
        <f t="shared" si="5"/>
        <v>5.8286304787887834E-3</v>
      </c>
    </row>
    <row r="150" spans="1:9" ht="21" x14ac:dyDescent="0.25">
      <c r="A150" s="2" t="s">
        <v>239</v>
      </c>
      <c r="C150" s="3">
        <v>81534246575</v>
      </c>
      <c r="E150" s="7">
        <f t="shared" si="4"/>
        <v>1.5508548557503022E-2</v>
      </c>
      <c r="G150" s="3">
        <v>654936986283</v>
      </c>
      <c r="I150" s="7">
        <f t="shared" si="5"/>
        <v>1.4812112229498643E-2</v>
      </c>
    </row>
    <row r="151" spans="1:9" ht="21" x14ac:dyDescent="0.25">
      <c r="A151" s="2" t="s">
        <v>233</v>
      </c>
      <c r="C151" s="3">
        <v>0</v>
      </c>
      <c r="E151" s="7">
        <f t="shared" si="4"/>
        <v>0</v>
      </c>
      <c r="G151" s="3">
        <v>1348305753420</v>
      </c>
      <c r="I151" s="7">
        <f t="shared" si="5"/>
        <v>3.0493400979962566E-2</v>
      </c>
    </row>
    <row r="152" spans="1:9" ht="21" x14ac:dyDescent="0.25">
      <c r="A152" s="2" t="s">
        <v>229</v>
      </c>
      <c r="C152" s="3">
        <v>0</v>
      </c>
      <c r="E152" s="7">
        <f t="shared" si="4"/>
        <v>0</v>
      </c>
      <c r="G152" s="3">
        <v>134630136985</v>
      </c>
      <c r="I152" s="7">
        <f t="shared" si="5"/>
        <v>3.0448069665635217E-3</v>
      </c>
    </row>
    <row r="153" spans="1:9" ht="21" x14ac:dyDescent="0.25">
      <c r="A153" s="2" t="s">
        <v>238</v>
      </c>
      <c r="C153" s="3">
        <v>81534246575</v>
      </c>
      <c r="E153" s="7">
        <f t="shared" si="4"/>
        <v>1.5508548557503022E-2</v>
      </c>
      <c r="G153" s="3">
        <v>654641707748</v>
      </c>
      <c r="I153" s="7">
        <f t="shared" si="5"/>
        <v>1.4805434184295845E-2</v>
      </c>
    </row>
    <row r="154" spans="1:9" ht="21" x14ac:dyDescent="0.25">
      <c r="A154" s="2" t="s">
        <v>240</v>
      </c>
      <c r="C154" s="3">
        <v>0</v>
      </c>
      <c r="E154" s="7">
        <f t="shared" si="4"/>
        <v>0</v>
      </c>
      <c r="G154" s="3">
        <v>5856</v>
      </c>
      <c r="I154" s="7">
        <f t="shared" si="5"/>
        <v>1.3243980876423367E-10</v>
      </c>
    </row>
    <row r="155" spans="1:9" ht="21" x14ac:dyDescent="0.25">
      <c r="A155" s="2" t="s">
        <v>243</v>
      </c>
      <c r="C155" s="3">
        <v>0</v>
      </c>
      <c r="E155" s="7">
        <f t="shared" si="4"/>
        <v>0</v>
      </c>
      <c r="G155" s="3">
        <v>52816438356</v>
      </c>
      <c r="I155" s="7">
        <f t="shared" si="5"/>
        <v>1.1945011945827487E-3</v>
      </c>
    </row>
    <row r="156" spans="1:9" ht="21" x14ac:dyDescent="0.25">
      <c r="A156" s="2" t="s">
        <v>245</v>
      </c>
      <c r="C156" s="3">
        <v>0</v>
      </c>
      <c r="E156" s="7">
        <f t="shared" si="4"/>
        <v>0</v>
      </c>
      <c r="G156" s="3">
        <v>1051341096146</v>
      </c>
      <c r="I156" s="7">
        <f t="shared" si="5"/>
        <v>2.3777222288175553E-2</v>
      </c>
    </row>
    <row r="157" spans="1:9" ht="21" x14ac:dyDescent="0.25">
      <c r="A157" s="2" t="s">
        <v>235</v>
      </c>
      <c r="C157" s="3">
        <v>0</v>
      </c>
      <c r="E157" s="7">
        <f t="shared" si="4"/>
        <v>0</v>
      </c>
      <c r="G157" s="3">
        <v>861607534503</v>
      </c>
      <c r="I157" s="7">
        <f t="shared" si="5"/>
        <v>1.9486191444569704E-2</v>
      </c>
    </row>
    <row r="158" spans="1:9" ht="21" x14ac:dyDescent="0.25">
      <c r="A158" s="2" t="s">
        <v>243</v>
      </c>
      <c r="C158" s="3">
        <v>0</v>
      </c>
      <c r="E158" s="7">
        <f t="shared" si="4"/>
        <v>0</v>
      </c>
      <c r="G158" s="3">
        <v>353317808218</v>
      </c>
      <c r="I158" s="7">
        <f t="shared" si="5"/>
        <v>7.9906664879422998E-3</v>
      </c>
    </row>
    <row r="159" spans="1:9" ht="21" x14ac:dyDescent="0.25">
      <c r="A159" s="2" t="s">
        <v>244</v>
      </c>
      <c r="C159" s="3">
        <v>0</v>
      </c>
      <c r="E159" s="7">
        <f t="shared" si="4"/>
        <v>0</v>
      </c>
      <c r="G159" s="3">
        <v>493281506849</v>
      </c>
      <c r="I159" s="7">
        <f t="shared" si="5"/>
        <v>1.1156097751710141E-2</v>
      </c>
    </row>
    <row r="160" spans="1:9" ht="21" x14ac:dyDescent="0.25">
      <c r="A160" s="2" t="s">
        <v>229</v>
      </c>
      <c r="C160" s="3">
        <v>0</v>
      </c>
      <c r="E160" s="7">
        <f t="shared" si="4"/>
        <v>0</v>
      </c>
      <c r="G160" s="3">
        <v>138945205478</v>
      </c>
      <c r="I160" s="7">
        <f t="shared" si="5"/>
        <v>3.1423969334380929E-3</v>
      </c>
    </row>
    <row r="161" spans="1:9" ht="21" x14ac:dyDescent="0.25">
      <c r="A161" s="2" t="s">
        <v>229</v>
      </c>
      <c r="C161" s="3">
        <v>0</v>
      </c>
      <c r="E161" s="7">
        <f t="shared" si="4"/>
        <v>0</v>
      </c>
      <c r="G161" s="3">
        <v>85956164385</v>
      </c>
      <c r="I161" s="7">
        <f t="shared" si="5"/>
        <v>1.9439921402418772E-3</v>
      </c>
    </row>
    <row r="162" spans="1:9" ht="21" x14ac:dyDescent="0.25">
      <c r="A162" s="2" t="s">
        <v>229</v>
      </c>
      <c r="C162" s="3">
        <v>0</v>
      </c>
      <c r="E162" s="7">
        <f t="shared" si="4"/>
        <v>0</v>
      </c>
      <c r="G162" s="3">
        <v>183649315068</v>
      </c>
      <c r="I162" s="7">
        <f t="shared" si="5"/>
        <v>4.1534289903156453E-3</v>
      </c>
    </row>
    <row r="163" spans="1:9" ht="21" x14ac:dyDescent="0.25">
      <c r="A163" s="2" t="s">
        <v>229</v>
      </c>
      <c r="C163" s="3">
        <v>0</v>
      </c>
      <c r="E163" s="7">
        <f t="shared" si="4"/>
        <v>0</v>
      </c>
      <c r="G163" s="3">
        <v>84618493148</v>
      </c>
      <c r="I163" s="7">
        <f t="shared" si="5"/>
        <v>1.9137392504164511E-3</v>
      </c>
    </row>
    <row r="164" spans="1:9" ht="21" x14ac:dyDescent="0.25">
      <c r="A164" s="2" t="s">
        <v>229</v>
      </c>
      <c r="C164" s="3">
        <v>0</v>
      </c>
      <c r="E164" s="7">
        <f t="shared" si="4"/>
        <v>0</v>
      </c>
      <c r="G164" s="3">
        <v>23862328765</v>
      </c>
      <c r="I164" s="7">
        <f t="shared" si="5"/>
        <v>5.3967251678720498E-4</v>
      </c>
    </row>
    <row r="165" spans="1:9" ht="21" x14ac:dyDescent="0.25">
      <c r="A165" s="2" t="s">
        <v>243</v>
      </c>
      <c r="C165" s="3">
        <v>0</v>
      </c>
      <c r="E165" s="7">
        <f t="shared" si="4"/>
        <v>0</v>
      </c>
      <c r="G165" s="3">
        <v>163972602740</v>
      </c>
      <c r="I165" s="7">
        <f t="shared" si="5"/>
        <v>3.7084187413694088E-3</v>
      </c>
    </row>
    <row r="166" spans="1:9" ht="21" x14ac:dyDescent="0.25">
      <c r="A166" s="2" t="s">
        <v>229</v>
      </c>
      <c r="C166" s="3">
        <v>0</v>
      </c>
      <c r="E166" s="7">
        <f t="shared" si="4"/>
        <v>0</v>
      </c>
      <c r="G166" s="3">
        <v>121339726025</v>
      </c>
      <c r="I166" s="7">
        <f t="shared" si="5"/>
        <v>2.7442298685545607E-3</v>
      </c>
    </row>
    <row r="167" spans="1:9" ht="21" x14ac:dyDescent="0.25">
      <c r="A167" s="2" t="s">
        <v>233</v>
      </c>
      <c r="C167" s="3">
        <v>6458309795</v>
      </c>
      <c r="E167" s="7">
        <f t="shared" si="4"/>
        <v>1.2284287310243645E-3</v>
      </c>
      <c r="G167" s="3">
        <v>271534260489</v>
      </c>
      <c r="I167" s="7">
        <f t="shared" si="5"/>
        <v>6.141042611356006E-3</v>
      </c>
    </row>
    <row r="168" spans="1:9" ht="21" x14ac:dyDescent="0.25">
      <c r="A168" s="2" t="s">
        <v>239</v>
      </c>
      <c r="C168" s="3">
        <v>0</v>
      </c>
      <c r="E168" s="7">
        <f t="shared" si="4"/>
        <v>0</v>
      </c>
      <c r="G168" s="3">
        <v>99002739723</v>
      </c>
      <c r="I168" s="7">
        <f t="shared" si="5"/>
        <v>2.2390546304729029E-3</v>
      </c>
    </row>
    <row r="169" spans="1:9" ht="21" x14ac:dyDescent="0.25">
      <c r="A169" s="2" t="s">
        <v>236</v>
      </c>
      <c r="C169" s="3">
        <v>5725403193</v>
      </c>
      <c r="E169" s="7">
        <f t="shared" si="4"/>
        <v>1.0890232897196959E-3</v>
      </c>
      <c r="G169" s="3">
        <v>141299178082</v>
      </c>
      <c r="I169" s="7">
        <f t="shared" si="5"/>
        <v>3.1956345839691731E-3</v>
      </c>
    </row>
    <row r="170" spans="1:9" ht="21" x14ac:dyDescent="0.25">
      <c r="A170" s="2" t="s">
        <v>238</v>
      </c>
      <c r="C170" s="3">
        <v>48920547944</v>
      </c>
      <c r="E170" s="7">
        <f t="shared" si="4"/>
        <v>9.305129134311604E-3</v>
      </c>
      <c r="G170" s="3">
        <v>350964634944</v>
      </c>
      <c r="I170" s="7">
        <f t="shared" si="5"/>
        <v>7.9374469151284911E-3</v>
      </c>
    </row>
    <row r="171" spans="1:9" ht="21" x14ac:dyDescent="0.25">
      <c r="A171" s="2" t="s">
        <v>236</v>
      </c>
      <c r="C171" s="3">
        <v>11826229448</v>
      </c>
      <c r="E171" s="7">
        <f t="shared" si="4"/>
        <v>2.2494554294773669E-3</v>
      </c>
      <c r="G171" s="3">
        <v>298939726026</v>
      </c>
      <c r="I171" s="7">
        <f t="shared" si="5"/>
        <v>6.7608470196236078E-3</v>
      </c>
    </row>
    <row r="172" spans="1:9" ht="21" x14ac:dyDescent="0.25">
      <c r="A172" s="2" t="s">
        <v>236</v>
      </c>
      <c r="C172" s="3">
        <v>31508138529</v>
      </c>
      <c r="E172" s="7">
        <f t="shared" si="4"/>
        <v>5.9931319275029222E-3</v>
      </c>
      <c r="G172" s="3">
        <v>803424657534</v>
      </c>
      <c r="I172" s="7">
        <f t="shared" si="5"/>
        <v>1.8170322404418186E-2</v>
      </c>
    </row>
    <row r="173" spans="1:9" ht="21" x14ac:dyDescent="0.25">
      <c r="A173" s="2" t="s">
        <v>236</v>
      </c>
      <c r="C173" s="3">
        <v>27094450175</v>
      </c>
      <c r="E173" s="7">
        <f t="shared" si="4"/>
        <v>5.1536086224984378E-3</v>
      </c>
      <c r="G173" s="3">
        <v>710876712328</v>
      </c>
      <c r="I173" s="7">
        <f t="shared" si="5"/>
        <v>1.6077249971937751E-2</v>
      </c>
    </row>
    <row r="174" spans="1:9" ht="21" x14ac:dyDescent="0.25">
      <c r="A174" s="2" t="s">
        <v>229</v>
      </c>
      <c r="C174" s="3">
        <v>0</v>
      </c>
      <c r="E174" s="7">
        <f t="shared" si="4"/>
        <v>0</v>
      </c>
      <c r="G174" s="3">
        <v>17993835613</v>
      </c>
      <c r="I174" s="7">
        <f t="shared" si="5"/>
        <v>4.0695016180341143E-4</v>
      </c>
    </row>
    <row r="175" spans="1:9" ht="21" x14ac:dyDescent="0.25">
      <c r="A175" s="2" t="s">
        <v>236</v>
      </c>
      <c r="C175" s="3">
        <v>20825815030</v>
      </c>
      <c r="E175" s="7">
        <f t="shared" si="4"/>
        <v>3.9612577194202301E-3</v>
      </c>
      <c r="G175" s="3">
        <v>571117808218</v>
      </c>
      <c r="I175" s="7">
        <f t="shared" si="5"/>
        <v>1.2916450358989105E-2</v>
      </c>
    </row>
    <row r="176" spans="1:9" ht="21" x14ac:dyDescent="0.25">
      <c r="A176" s="2" t="s">
        <v>229</v>
      </c>
      <c r="C176" s="3">
        <v>0</v>
      </c>
      <c r="E176" s="7">
        <f t="shared" si="4"/>
        <v>0</v>
      </c>
      <c r="G176" s="3">
        <v>19987397259</v>
      </c>
      <c r="I176" s="7">
        <f t="shared" si="5"/>
        <v>4.5203672654998771E-4</v>
      </c>
    </row>
    <row r="177" spans="1:9" ht="21" x14ac:dyDescent="0.25">
      <c r="A177" s="2" t="s">
        <v>255</v>
      </c>
      <c r="C177" s="3">
        <v>0</v>
      </c>
      <c r="E177" s="7">
        <f t="shared" si="4"/>
        <v>0</v>
      </c>
      <c r="G177" s="3">
        <v>68654794517</v>
      </c>
      <c r="I177" s="7">
        <f t="shared" si="5"/>
        <v>1.5527028443612088E-3</v>
      </c>
    </row>
    <row r="178" spans="1:9" ht="21" x14ac:dyDescent="0.25">
      <c r="A178" s="2" t="s">
        <v>229</v>
      </c>
      <c r="C178" s="3">
        <v>0</v>
      </c>
      <c r="E178" s="7">
        <f t="shared" si="4"/>
        <v>0</v>
      </c>
      <c r="G178" s="3">
        <v>62136986301</v>
      </c>
      <c r="I178" s="7">
        <f t="shared" si="5"/>
        <v>1.4052955230345367E-3</v>
      </c>
    </row>
    <row r="179" spans="1:9" ht="21" x14ac:dyDescent="0.25">
      <c r="A179" s="2" t="s">
        <v>229</v>
      </c>
      <c r="C179" s="3">
        <v>0</v>
      </c>
      <c r="E179" s="7">
        <f t="shared" si="4"/>
        <v>0</v>
      </c>
      <c r="G179" s="3">
        <v>84575342466</v>
      </c>
      <c r="I179" s="7">
        <f t="shared" si="5"/>
        <v>1.9127633508139704E-3</v>
      </c>
    </row>
    <row r="180" spans="1:9" ht="21" x14ac:dyDescent="0.25">
      <c r="A180" s="2" t="s">
        <v>233</v>
      </c>
      <c r="C180" s="3">
        <v>0</v>
      </c>
      <c r="E180" s="7">
        <f t="shared" si="4"/>
        <v>0</v>
      </c>
      <c r="G180" s="3">
        <v>232551369857</v>
      </c>
      <c r="I180" s="7">
        <f t="shared" si="5"/>
        <v>5.2594021433950908E-3</v>
      </c>
    </row>
    <row r="181" spans="1:9" ht="21" x14ac:dyDescent="0.25">
      <c r="A181" s="2" t="s">
        <v>251</v>
      </c>
      <c r="C181" s="3">
        <v>0</v>
      </c>
      <c r="E181" s="7">
        <f t="shared" si="4"/>
        <v>0</v>
      </c>
      <c r="G181" s="3">
        <v>53353525923</v>
      </c>
      <c r="I181" s="7">
        <f t="shared" si="5"/>
        <v>1.2066480140265888E-3</v>
      </c>
    </row>
    <row r="182" spans="1:9" ht="21" x14ac:dyDescent="0.25">
      <c r="A182" s="2" t="s">
        <v>242</v>
      </c>
      <c r="C182" s="3">
        <v>0</v>
      </c>
      <c r="E182" s="7">
        <f t="shared" si="4"/>
        <v>0</v>
      </c>
      <c r="G182" s="3">
        <v>50547945202</v>
      </c>
      <c r="I182" s="7">
        <f t="shared" si="5"/>
        <v>1.1431967547776371E-3</v>
      </c>
    </row>
    <row r="183" spans="1:9" ht="21" x14ac:dyDescent="0.25">
      <c r="A183" s="2" t="s">
        <v>236</v>
      </c>
      <c r="C183" s="3">
        <v>22684931647</v>
      </c>
      <c r="E183" s="7">
        <f t="shared" si="4"/>
        <v>4.3148784559813233E-3</v>
      </c>
      <c r="G183" s="3">
        <v>680547945205</v>
      </c>
      <c r="I183" s="7">
        <f t="shared" si="5"/>
        <v>1.5391331919030461E-2</v>
      </c>
    </row>
    <row r="184" spans="1:9" ht="21" x14ac:dyDescent="0.25">
      <c r="A184" s="2" t="s">
        <v>233</v>
      </c>
      <c r="C184" s="3">
        <v>24473480825</v>
      </c>
      <c r="E184" s="7">
        <f t="shared" si="4"/>
        <v>4.6550766296282733E-3</v>
      </c>
      <c r="G184" s="3">
        <v>157784206682</v>
      </c>
      <c r="I184" s="7">
        <f t="shared" si="5"/>
        <v>3.5684614342521175E-3</v>
      </c>
    </row>
    <row r="185" spans="1:9" ht="21" x14ac:dyDescent="0.25">
      <c r="A185" s="2" t="s">
        <v>255</v>
      </c>
      <c r="C185" s="3">
        <v>0</v>
      </c>
      <c r="E185" s="7">
        <f t="shared" si="4"/>
        <v>0</v>
      </c>
      <c r="G185" s="3">
        <v>212232328766</v>
      </c>
      <c r="I185" s="7">
        <f t="shared" si="5"/>
        <v>4.7998649309011288E-3</v>
      </c>
    </row>
    <row r="186" spans="1:9" ht="21" x14ac:dyDescent="0.25">
      <c r="A186" s="2" t="s">
        <v>241</v>
      </c>
      <c r="C186" s="3">
        <v>75826849314</v>
      </c>
      <c r="E186" s="7">
        <f t="shared" si="4"/>
        <v>1.4422950158335153E-2</v>
      </c>
      <c r="G186" s="3">
        <v>471485845733</v>
      </c>
      <c r="I186" s="7">
        <f t="shared" si="5"/>
        <v>1.0663165171434681E-2</v>
      </c>
    </row>
    <row r="187" spans="1:9" ht="21" x14ac:dyDescent="0.25">
      <c r="A187" s="2" t="s">
        <v>238</v>
      </c>
      <c r="C187" s="3">
        <v>0</v>
      </c>
      <c r="E187" s="7">
        <f t="shared" si="4"/>
        <v>0</v>
      </c>
      <c r="G187" s="3">
        <v>184109589036</v>
      </c>
      <c r="I187" s="7">
        <f t="shared" si="5"/>
        <v>4.1638385866785334E-3</v>
      </c>
    </row>
    <row r="188" spans="1:9" ht="21" x14ac:dyDescent="0.25">
      <c r="A188" s="2" t="s">
        <v>242</v>
      </c>
      <c r="C188" s="3">
        <v>10871232876</v>
      </c>
      <c r="E188" s="7">
        <f t="shared" si="4"/>
        <v>2.06780647420693E-3</v>
      </c>
      <c r="G188" s="3">
        <v>65870953218</v>
      </c>
      <c r="I188" s="7">
        <f t="shared" si="5"/>
        <v>1.4897432457837607E-3</v>
      </c>
    </row>
    <row r="189" spans="1:9" ht="21" x14ac:dyDescent="0.25">
      <c r="A189" s="2" t="s">
        <v>233</v>
      </c>
      <c r="C189" s="3">
        <v>27211432833</v>
      </c>
      <c r="E189" s="7">
        <f t="shared" si="4"/>
        <v>5.1758597784014966E-3</v>
      </c>
      <c r="G189" s="3">
        <v>163060497891</v>
      </c>
      <c r="I189" s="7">
        <f t="shared" si="5"/>
        <v>3.6877904982385188E-3</v>
      </c>
    </row>
    <row r="190" spans="1:9" ht="21" x14ac:dyDescent="0.25">
      <c r="A190" s="2" t="s">
        <v>245</v>
      </c>
      <c r="C190" s="3">
        <v>0</v>
      </c>
      <c r="E190" s="7">
        <f t="shared" si="4"/>
        <v>0</v>
      </c>
      <c r="G190" s="3">
        <v>19068493151</v>
      </c>
      <c r="I190" s="7">
        <f t="shared" si="5"/>
        <v>4.3125471078219596E-4</v>
      </c>
    </row>
    <row r="191" spans="1:9" ht="21" x14ac:dyDescent="0.25">
      <c r="A191" s="2" t="s">
        <v>229</v>
      </c>
      <c r="C191" s="3">
        <v>0</v>
      </c>
      <c r="E191" s="7">
        <f t="shared" si="4"/>
        <v>0</v>
      </c>
      <c r="G191" s="3">
        <v>367202191791</v>
      </c>
      <c r="I191" s="7">
        <f t="shared" si="5"/>
        <v>8.3046769225764167E-3</v>
      </c>
    </row>
    <row r="192" spans="1:9" ht="21" x14ac:dyDescent="0.25">
      <c r="A192" s="2" t="s">
        <v>233</v>
      </c>
      <c r="C192" s="3">
        <v>0</v>
      </c>
      <c r="E192" s="7">
        <f t="shared" si="4"/>
        <v>0</v>
      </c>
      <c r="G192" s="3">
        <v>111439726024</v>
      </c>
      <c r="I192" s="7">
        <f t="shared" si="5"/>
        <v>2.5203306016661807E-3</v>
      </c>
    </row>
    <row r="193" spans="1:9" ht="21" x14ac:dyDescent="0.25">
      <c r="A193" s="2" t="s">
        <v>229</v>
      </c>
      <c r="C193" s="3">
        <v>0</v>
      </c>
      <c r="E193" s="7">
        <f t="shared" si="4"/>
        <v>0</v>
      </c>
      <c r="G193" s="3">
        <v>241446575342</v>
      </c>
      <c r="I193" s="7">
        <f t="shared" si="5"/>
        <v>5.4605768895275983E-3</v>
      </c>
    </row>
    <row r="194" spans="1:9" ht="21" x14ac:dyDescent="0.25">
      <c r="A194" s="2" t="s">
        <v>229</v>
      </c>
      <c r="C194" s="3">
        <v>0</v>
      </c>
      <c r="E194" s="7">
        <f t="shared" si="4"/>
        <v>0</v>
      </c>
      <c r="G194" s="3">
        <v>49095890412</v>
      </c>
      <c r="I194" s="7">
        <f t="shared" si="5"/>
        <v>1.1103569565018875E-3</v>
      </c>
    </row>
    <row r="195" spans="1:9" ht="21" x14ac:dyDescent="0.25">
      <c r="A195" s="2" t="s">
        <v>238</v>
      </c>
      <c r="C195" s="3">
        <v>54247412555</v>
      </c>
      <c r="E195" s="7">
        <f t="shared" si="4"/>
        <v>1.0318346793751758E-2</v>
      </c>
      <c r="G195" s="3">
        <v>530052817763</v>
      </c>
      <c r="I195" s="7">
        <f t="shared" si="5"/>
        <v>1.1987720939117985E-2</v>
      </c>
    </row>
    <row r="196" spans="1:9" ht="21" x14ac:dyDescent="0.25">
      <c r="A196" s="2" t="s">
        <v>237</v>
      </c>
      <c r="C196" s="3">
        <v>271780821918</v>
      </c>
      <c r="E196" s="7">
        <f t="shared" si="4"/>
        <v>5.1695161858597016E-2</v>
      </c>
      <c r="G196" s="3">
        <v>1506268927682</v>
      </c>
      <c r="I196" s="7">
        <f t="shared" si="5"/>
        <v>3.406590996067476E-2</v>
      </c>
    </row>
    <row r="197" spans="1:9" ht="21" x14ac:dyDescent="0.25">
      <c r="A197" s="2" t="s">
        <v>229</v>
      </c>
      <c r="C197" s="3">
        <v>0</v>
      </c>
      <c r="E197" s="7">
        <f t="shared" si="4"/>
        <v>0</v>
      </c>
      <c r="G197" s="3">
        <v>778871232879</v>
      </c>
      <c r="I197" s="7">
        <f t="shared" si="5"/>
        <v>1.7615020002468864E-2</v>
      </c>
    </row>
    <row r="198" spans="1:9" ht="21" x14ac:dyDescent="0.25">
      <c r="A198" s="2" t="s">
        <v>233</v>
      </c>
      <c r="C198" s="3">
        <v>5166647836</v>
      </c>
      <c r="E198" s="7">
        <f t="shared" si="4"/>
        <v>9.8274298481949157E-4</v>
      </c>
      <c r="G198" s="3">
        <v>39767671225</v>
      </c>
      <c r="I198" s="7">
        <f t="shared" si="5"/>
        <v>8.9938913456931663E-4</v>
      </c>
    </row>
    <row r="199" spans="1:9" ht="21" x14ac:dyDescent="0.25">
      <c r="A199" s="2" t="s">
        <v>233</v>
      </c>
      <c r="C199" s="3">
        <v>38049315067</v>
      </c>
      <c r="E199" s="7">
        <f t="shared" si="4"/>
        <v>7.2373226599144642E-3</v>
      </c>
      <c r="G199" s="3">
        <v>327657174042</v>
      </c>
      <c r="I199" s="7">
        <f t="shared" si="5"/>
        <v>7.4103233385163433E-3</v>
      </c>
    </row>
    <row r="200" spans="1:9" ht="21" x14ac:dyDescent="0.25">
      <c r="A200" s="2" t="s">
        <v>238</v>
      </c>
      <c r="C200" s="3">
        <v>19024657533</v>
      </c>
      <c r="E200" s="7">
        <f t="shared" si="4"/>
        <v>3.6186613298621276E-3</v>
      </c>
      <c r="G200" s="3">
        <v>104200982565</v>
      </c>
      <c r="I200" s="7">
        <f t="shared" si="5"/>
        <v>2.3566185457571461E-3</v>
      </c>
    </row>
    <row r="201" spans="1:9" ht="21" x14ac:dyDescent="0.25">
      <c r="A201" s="2" t="s">
        <v>229</v>
      </c>
      <c r="C201" s="3">
        <v>0</v>
      </c>
      <c r="E201" s="7">
        <f t="shared" ref="E201:E264" si="6">+C201/$C$274</f>
        <v>0</v>
      </c>
      <c r="G201" s="3">
        <v>116602739724</v>
      </c>
      <c r="I201" s="7">
        <f t="shared" ref="I201:I264" si="7">+G201/$G$274</f>
        <v>2.6370977715902103E-3</v>
      </c>
    </row>
    <row r="202" spans="1:9" ht="21" x14ac:dyDescent="0.25">
      <c r="A202" s="2" t="s">
        <v>229</v>
      </c>
      <c r="C202" s="3">
        <v>0</v>
      </c>
      <c r="E202" s="7">
        <f t="shared" si="6"/>
        <v>0</v>
      </c>
      <c r="G202" s="3">
        <v>33139726023</v>
      </c>
      <c r="I202" s="7">
        <f t="shared" si="7"/>
        <v>7.4949094552343202E-4</v>
      </c>
    </row>
    <row r="203" spans="1:9" ht="21" x14ac:dyDescent="0.25">
      <c r="A203" s="2" t="s">
        <v>229</v>
      </c>
      <c r="C203" s="3">
        <v>0</v>
      </c>
      <c r="E203" s="7">
        <f t="shared" si="6"/>
        <v>0</v>
      </c>
      <c r="G203" s="3">
        <v>211989041097</v>
      </c>
      <c r="I203" s="7">
        <f t="shared" si="7"/>
        <v>4.7943627156762213E-3</v>
      </c>
    </row>
    <row r="204" spans="1:9" ht="21" x14ac:dyDescent="0.25">
      <c r="A204" s="2" t="s">
        <v>233</v>
      </c>
      <c r="C204" s="3">
        <v>39408219177</v>
      </c>
      <c r="E204" s="7">
        <f t="shared" si="6"/>
        <v>7.4957984692854349E-3</v>
      </c>
      <c r="G204" s="3">
        <v>199523597162</v>
      </c>
      <c r="I204" s="7">
        <f t="shared" si="7"/>
        <v>4.5124431441405863E-3</v>
      </c>
    </row>
    <row r="205" spans="1:9" ht="21" x14ac:dyDescent="0.25">
      <c r="A205" s="2" t="s">
        <v>239</v>
      </c>
      <c r="C205" s="3">
        <v>67945205451</v>
      </c>
      <c r="E205" s="7">
        <f t="shared" si="6"/>
        <v>1.2923790459228297E-2</v>
      </c>
      <c r="G205" s="3">
        <v>334825530735</v>
      </c>
      <c r="I205" s="7">
        <f t="shared" si="7"/>
        <v>7.5724435211623024E-3</v>
      </c>
    </row>
    <row r="206" spans="1:9" ht="21" x14ac:dyDescent="0.25">
      <c r="A206" s="2" t="s">
        <v>243</v>
      </c>
      <c r="C206" s="3">
        <v>0</v>
      </c>
      <c r="E206" s="7">
        <f t="shared" si="6"/>
        <v>0</v>
      </c>
      <c r="G206" s="3">
        <v>222246575341</v>
      </c>
      <c r="I206" s="7">
        <f t="shared" si="7"/>
        <v>5.0263480083107739E-3</v>
      </c>
    </row>
    <row r="207" spans="1:9" ht="21" x14ac:dyDescent="0.25">
      <c r="A207" s="2" t="s">
        <v>233</v>
      </c>
      <c r="C207" s="3">
        <v>0</v>
      </c>
      <c r="E207" s="7">
        <f t="shared" si="6"/>
        <v>0</v>
      </c>
      <c r="G207" s="3">
        <v>221106849313</v>
      </c>
      <c r="I207" s="7">
        <f t="shared" si="7"/>
        <v>5.0005718646646087E-3</v>
      </c>
    </row>
    <row r="208" spans="1:9" ht="21" x14ac:dyDescent="0.25">
      <c r="A208" s="2" t="s">
        <v>229</v>
      </c>
      <c r="C208" s="3">
        <v>12230136985</v>
      </c>
      <c r="E208" s="7">
        <f t="shared" si="6"/>
        <v>2.326282283387692E-3</v>
      </c>
      <c r="G208" s="3">
        <v>57546324877</v>
      </c>
      <c r="I208" s="7">
        <f t="shared" si="7"/>
        <v>1.3014727223009464E-3</v>
      </c>
    </row>
    <row r="209" spans="1:9" ht="21" x14ac:dyDescent="0.25">
      <c r="A209" s="2" t="s">
        <v>234</v>
      </c>
      <c r="C209" s="3">
        <v>11498867904</v>
      </c>
      <c r="E209" s="7">
        <f t="shared" si="6"/>
        <v>2.1871883133360148E-3</v>
      </c>
      <c r="G209" s="3">
        <v>258314520544</v>
      </c>
      <c r="I209" s="7">
        <f t="shared" si="7"/>
        <v>5.8420638152103946E-3</v>
      </c>
    </row>
    <row r="210" spans="1:9" ht="21" x14ac:dyDescent="0.25">
      <c r="A210" s="2" t="s">
        <v>234</v>
      </c>
      <c r="C210" s="3">
        <v>1888453812</v>
      </c>
      <c r="E210" s="7">
        <f t="shared" si="6"/>
        <v>3.592009354629114E-4</v>
      </c>
      <c r="G210" s="3">
        <v>31298630133</v>
      </c>
      <c r="I210" s="7">
        <f t="shared" si="7"/>
        <v>7.078525596647885E-4</v>
      </c>
    </row>
    <row r="211" spans="1:9" ht="21" x14ac:dyDescent="0.25">
      <c r="A211" s="2" t="s">
        <v>234</v>
      </c>
      <c r="C211" s="3">
        <v>1891384237</v>
      </c>
      <c r="E211" s="7">
        <f t="shared" si="6"/>
        <v>3.5975832870950033E-4</v>
      </c>
      <c r="G211" s="3">
        <v>31035616435</v>
      </c>
      <c r="I211" s="7">
        <f t="shared" si="7"/>
        <v>7.0190421884076294E-4</v>
      </c>
    </row>
    <row r="212" spans="1:9" ht="21" x14ac:dyDescent="0.25">
      <c r="A212" s="2" t="s">
        <v>239</v>
      </c>
      <c r="C212" s="3">
        <v>8338959574</v>
      </c>
      <c r="E212" s="7">
        <f t="shared" si="6"/>
        <v>1.5861452690738094E-3</v>
      </c>
      <c r="G212" s="3">
        <v>50498630132</v>
      </c>
      <c r="I212" s="7">
        <f t="shared" si="7"/>
        <v>1.1420814408363812E-3</v>
      </c>
    </row>
    <row r="213" spans="1:9" ht="21" x14ac:dyDescent="0.25">
      <c r="A213" s="2" t="s">
        <v>235</v>
      </c>
      <c r="C213" s="3">
        <v>0</v>
      </c>
      <c r="E213" s="7">
        <f t="shared" si="6"/>
        <v>0</v>
      </c>
      <c r="G213" s="3">
        <v>95123287670</v>
      </c>
      <c r="I213" s="7">
        <f t="shared" si="7"/>
        <v>2.1513166031489049E-3</v>
      </c>
    </row>
    <row r="214" spans="1:9" ht="21" x14ac:dyDescent="0.25">
      <c r="A214" s="2" t="s">
        <v>238</v>
      </c>
      <c r="C214" s="3">
        <v>43213150685</v>
      </c>
      <c r="E214" s="7">
        <f t="shared" si="6"/>
        <v>8.2195307355241529E-3</v>
      </c>
      <c r="G214" s="3">
        <v>178198682914</v>
      </c>
      <c r="I214" s="7">
        <f t="shared" si="7"/>
        <v>4.0301570162514467E-3</v>
      </c>
    </row>
    <row r="215" spans="1:9" ht="21" x14ac:dyDescent="0.25">
      <c r="A215" s="2" t="s">
        <v>290</v>
      </c>
      <c r="C215" s="3">
        <v>0</v>
      </c>
      <c r="E215" s="7">
        <f t="shared" si="6"/>
        <v>0</v>
      </c>
      <c r="G215" s="3">
        <v>3221917808</v>
      </c>
      <c r="I215" s="7">
        <f t="shared" si="7"/>
        <v>7.2867175263934244E-5</v>
      </c>
    </row>
    <row r="216" spans="1:9" ht="21" x14ac:dyDescent="0.25">
      <c r="A216" s="2" t="s">
        <v>237</v>
      </c>
      <c r="C216" s="3">
        <v>99879452055</v>
      </c>
      <c r="E216" s="7">
        <f t="shared" si="6"/>
        <v>1.899797198306008E-2</v>
      </c>
      <c r="G216" s="3">
        <v>396056235093</v>
      </c>
      <c r="I216" s="7">
        <f t="shared" si="7"/>
        <v>8.9572424924179109E-3</v>
      </c>
    </row>
    <row r="217" spans="1:9" ht="21" x14ac:dyDescent="0.25">
      <c r="A217" s="2" t="s">
        <v>243</v>
      </c>
      <c r="C217" s="3">
        <v>11069630992</v>
      </c>
      <c r="E217" s="7">
        <f t="shared" si="6"/>
        <v>2.1055435840098991E-3</v>
      </c>
      <c r="G217" s="3">
        <v>45164985615</v>
      </c>
      <c r="I217" s="7">
        <f t="shared" si="7"/>
        <v>1.0214552694142699E-3</v>
      </c>
    </row>
    <row r="218" spans="1:9" ht="21" x14ac:dyDescent="0.25">
      <c r="A218" s="2" t="s">
        <v>229</v>
      </c>
      <c r="C218" s="3">
        <v>0</v>
      </c>
      <c r="E218" s="7">
        <f t="shared" si="6"/>
        <v>0</v>
      </c>
      <c r="G218" s="3">
        <v>16552328765</v>
      </c>
      <c r="I218" s="7">
        <f t="shared" si="7"/>
        <v>3.7434891670753485E-4</v>
      </c>
    </row>
    <row r="219" spans="1:9" ht="21" x14ac:dyDescent="0.25">
      <c r="A219" s="2" t="s">
        <v>291</v>
      </c>
      <c r="C219" s="3">
        <v>0</v>
      </c>
      <c r="E219" s="7">
        <f t="shared" si="6"/>
        <v>0</v>
      </c>
      <c r="G219" s="3">
        <v>105205479452</v>
      </c>
      <c r="I219" s="7">
        <f t="shared" si="7"/>
        <v>2.3793363353094938E-3</v>
      </c>
    </row>
    <row r="220" spans="1:9" ht="21" x14ac:dyDescent="0.25">
      <c r="A220" s="2" t="s">
        <v>243</v>
      </c>
      <c r="C220" s="3">
        <v>157335616438</v>
      </c>
      <c r="E220" s="7">
        <f t="shared" si="6"/>
        <v>2.9926652294614563E-2</v>
      </c>
      <c r="G220" s="3">
        <v>593207688585</v>
      </c>
      <c r="I220" s="7">
        <f t="shared" si="7"/>
        <v>1.3416037027607663E-2</v>
      </c>
    </row>
    <row r="221" spans="1:9" ht="21" x14ac:dyDescent="0.25">
      <c r="A221" s="2" t="s">
        <v>237</v>
      </c>
      <c r="C221" s="3">
        <v>89687671278</v>
      </c>
      <c r="E221" s="7">
        <f t="shared" si="6"/>
        <v>1.7059403421907832E-2</v>
      </c>
      <c r="G221" s="3">
        <v>332271155555</v>
      </c>
      <c r="I221" s="7">
        <f t="shared" si="7"/>
        <v>7.5146735484247157E-3</v>
      </c>
    </row>
    <row r="222" spans="1:9" ht="21" x14ac:dyDescent="0.25">
      <c r="A222" s="2" t="s">
        <v>244</v>
      </c>
      <c r="C222" s="3">
        <v>165616438356</v>
      </c>
      <c r="E222" s="7">
        <f t="shared" si="6"/>
        <v>3.1501739257529061E-2</v>
      </c>
      <c r="G222" s="3">
        <v>586541625036</v>
      </c>
      <c r="I222" s="7">
        <f t="shared" si="7"/>
        <v>1.3265276750688301E-2</v>
      </c>
    </row>
    <row r="223" spans="1:9" ht="21" x14ac:dyDescent="0.25">
      <c r="A223" s="2" t="s">
        <v>235</v>
      </c>
      <c r="C223" s="3">
        <v>165616438356</v>
      </c>
      <c r="E223" s="7">
        <f t="shared" si="6"/>
        <v>3.1501739257529061E-2</v>
      </c>
      <c r="G223" s="3">
        <v>586541625036</v>
      </c>
      <c r="I223" s="7">
        <f t="shared" si="7"/>
        <v>1.3265276750688301E-2</v>
      </c>
    </row>
    <row r="224" spans="1:9" ht="21" x14ac:dyDescent="0.25">
      <c r="A224" s="2" t="s">
        <v>245</v>
      </c>
      <c r="C224" s="3">
        <v>82808219178</v>
      </c>
      <c r="E224" s="7">
        <f t="shared" si="6"/>
        <v>1.5750869628764531E-2</v>
      </c>
      <c r="G224" s="3">
        <v>293270812508</v>
      </c>
      <c r="I224" s="7">
        <f t="shared" si="7"/>
        <v>6.6326383751179894E-3</v>
      </c>
    </row>
    <row r="225" spans="1:9" ht="21" x14ac:dyDescent="0.25">
      <c r="A225" s="2" t="s">
        <v>245</v>
      </c>
      <c r="C225" s="3">
        <v>276027397259</v>
      </c>
      <c r="E225" s="7">
        <f t="shared" si="6"/>
        <v>5.2502898762358224E-2</v>
      </c>
      <c r="G225" s="3">
        <v>968612059504</v>
      </c>
      <c r="I225" s="7">
        <f t="shared" si="7"/>
        <v>2.1906215151543763E-2</v>
      </c>
    </row>
    <row r="226" spans="1:9" ht="21" x14ac:dyDescent="0.25">
      <c r="A226" s="2" t="s">
        <v>243</v>
      </c>
      <c r="C226" s="3">
        <v>42232191780</v>
      </c>
      <c r="E226" s="7">
        <f t="shared" si="6"/>
        <v>8.0329435105215476E-3</v>
      </c>
      <c r="G226" s="3">
        <v>146829586332</v>
      </c>
      <c r="I226" s="7">
        <f t="shared" si="7"/>
        <v>3.3207107812058775E-3</v>
      </c>
    </row>
    <row r="227" spans="1:9" ht="21" x14ac:dyDescent="0.25">
      <c r="A227" s="2" t="s">
        <v>244</v>
      </c>
      <c r="C227" s="3">
        <v>41404109598</v>
      </c>
      <c r="E227" s="7">
        <f t="shared" si="6"/>
        <v>7.875434816094146E-3</v>
      </c>
      <c r="G227" s="3">
        <v>138609146696</v>
      </c>
      <c r="I227" s="7">
        <f t="shared" si="7"/>
        <v>3.1347965985983354E-3</v>
      </c>
    </row>
    <row r="228" spans="1:9" ht="21" x14ac:dyDescent="0.25">
      <c r="A228" s="2" t="s">
        <v>246</v>
      </c>
      <c r="C228" s="3">
        <v>17842</v>
      </c>
      <c r="E228" s="7">
        <f t="shared" si="6"/>
        <v>3.3937092079270116E-9</v>
      </c>
      <c r="G228" s="3">
        <v>39453</v>
      </c>
      <c r="I228" s="7">
        <f t="shared" si="7"/>
        <v>8.9227250259141234E-10</v>
      </c>
    </row>
    <row r="229" spans="1:9" ht="21" x14ac:dyDescent="0.25">
      <c r="A229" s="2" t="s">
        <v>247</v>
      </c>
      <c r="C229" s="3">
        <v>41404109588</v>
      </c>
      <c r="E229" s="7">
        <f t="shared" si="6"/>
        <v>7.8754348141920564E-3</v>
      </c>
      <c r="G229" s="3">
        <v>134627586620</v>
      </c>
      <c r="I229" s="7">
        <f t="shared" si="7"/>
        <v>3.0447492872853659E-3</v>
      </c>
    </row>
    <row r="230" spans="1:9" ht="21" x14ac:dyDescent="0.25">
      <c r="A230" s="2" t="s">
        <v>234</v>
      </c>
      <c r="C230" s="3">
        <v>108729018134</v>
      </c>
      <c r="E230" s="7">
        <f t="shared" si="6"/>
        <v>2.0681239211423539E-2</v>
      </c>
      <c r="G230" s="3">
        <v>432453321915</v>
      </c>
      <c r="I230" s="7">
        <f t="shared" si="7"/>
        <v>9.7804021949932009E-3</v>
      </c>
    </row>
    <row r="231" spans="1:9" ht="21" x14ac:dyDescent="0.25">
      <c r="A231" s="2" t="s">
        <v>229</v>
      </c>
      <c r="C231" s="3">
        <v>0</v>
      </c>
      <c r="E231" s="7">
        <f t="shared" si="6"/>
        <v>0</v>
      </c>
      <c r="G231" s="3">
        <v>6610410958</v>
      </c>
      <c r="I231" s="7">
        <f t="shared" si="7"/>
        <v>1.4950163304824362E-4</v>
      </c>
    </row>
    <row r="232" spans="1:9" ht="21" x14ac:dyDescent="0.25">
      <c r="A232" s="2" t="s">
        <v>243</v>
      </c>
      <c r="C232" s="3">
        <v>102130136986</v>
      </c>
      <c r="E232" s="7">
        <f t="shared" si="6"/>
        <v>1.9426072542104877E-2</v>
      </c>
      <c r="G232" s="3">
        <v>312592729852</v>
      </c>
      <c r="I232" s="7">
        <f t="shared" si="7"/>
        <v>7.0696245496394529E-3</v>
      </c>
    </row>
    <row r="233" spans="1:9" ht="21" x14ac:dyDescent="0.25">
      <c r="A233" s="2" t="s">
        <v>235</v>
      </c>
      <c r="C233" s="3">
        <v>23462328766</v>
      </c>
      <c r="E233" s="7">
        <f t="shared" si="6"/>
        <v>4.4627463946073868E-3</v>
      </c>
      <c r="G233" s="3">
        <v>71070194035</v>
      </c>
      <c r="I233" s="7">
        <f t="shared" si="7"/>
        <v>1.6073297313579885E-3</v>
      </c>
    </row>
    <row r="234" spans="1:9" ht="21" x14ac:dyDescent="0.25">
      <c r="A234" s="2" t="s">
        <v>237</v>
      </c>
      <c r="C234" s="3">
        <v>8425205480</v>
      </c>
      <c r="E234" s="7">
        <f t="shared" si="6"/>
        <v>1.6025500177196006E-3</v>
      </c>
      <c r="G234" s="3">
        <v>25521350020</v>
      </c>
      <c r="I234" s="7">
        <f t="shared" si="7"/>
        <v>5.7719308675783316E-4</v>
      </c>
    </row>
    <row r="235" spans="1:9" ht="21" x14ac:dyDescent="0.25">
      <c r="A235" s="2" t="s">
        <v>238</v>
      </c>
      <c r="C235" s="3">
        <v>270421917807</v>
      </c>
      <c r="E235" s="7">
        <f t="shared" si="6"/>
        <v>5.1436686049035833E-2</v>
      </c>
      <c r="G235" s="3">
        <v>810616890730</v>
      </c>
      <c r="I235" s="7">
        <f t="shared" si="7"/>
        <v>1.8332982580146671E-2</v>
      </c>
    </row>
    <row r="236" spans="1:9" ht="21" x14ac:dyDescent="0.25">
      <c r="A236" s="2" t="s">
        <v>248</v>
      </c>
      <c r="C236" s="3">
        <v>57067538717</v>
      </c>
      <c r="E236" s="7">
        <f t="shared" si="6"/>
        <v>1.0854760207242133E-2</v>
      </c>
      <c r="G236" s="3">
        <v>161836289612</v>
      </c>
      <c r="I236" s="7">
        <f t="shared" si="7"/>
        <v>3.660103696606287E-3</v>
      </c>
    </row>
    <row r="237" spans="1:9" ht="21" x14ac:dyDescent="0.25">
      <c r="A237" s="2" t="s">
        <v>229</v>
      </c>
      <c r="C237" s="3">
        <v>108712328766</v>
      </c>
      <c r="E237" s="7">
        <f t="shared" si="6"/>
        <v>2.0678064743210555E-2</v>
      </c>
      <c r="G237" s="3">
        <v>308259599283</v>
      </c>
      <c r="I237" s="7">
        <f t="shared" si="7"/>
        <v>6.9716260892725103E-3</v>
      </c>
    </row>
    <row r="238" spans="1:9" ht="21" x14ac:dyDescent="0.25">
      <c r="A238" s="2" t="s">
        <v>249</v>
      </c>
      <c r="C238" s="3">
        <v>32053186772</v>
      </c>
      <c r="E238" s="7">
        <f t="shared" si="6"/>
        <v>6.0968050157796591E-3</v>
      </c>
      <c r="G238" s="3">
        <v>75299647222</v>
      </c>
      <c r="I238" s="7">
        <f t="shared" si="7"/>
        <v>1.7029834149753995E-3</v>
      </c>
    </row>
    <row r="239" spans="1:9" ht="21" x14ac:dyDescent="0.25">
      <c r="A239" s="2" t="s">
        <v>250</v>
      </c>
      <c r="C239" s="3">
        <v>111791095903</v>
      </c>
      <c r="E239" s="7">
        <f t="shared" si="6"/>
        <v>2.1263674001247769E-2</v>
      </c>
      <c r="G239" s="3">
        <v>248174010935</v>
      </c>
      <c r="I239" s="7">
        <f t="shared" si="7"/>
        <v>5.6127251619679363E-3</v>
      </c>
    </row>
    <row r="240" spans="1:9" ht="21" x14ac:dyDescent="0.25">
      <c r="A240" s="2" t="s">
        <v>229</v>
      </c>
      <c r="C240" s="3">
        <v>22358219177</v>
      </c>
      <c r="E240" s="7">
        <f t="shared" si="6"/>
        <v>4.2527347995648017E-3</v>
      </c>
      <c r="G240" s="3">
        <v>48212666063</v>
      </c>
      <c r="I240" s="7">
        <f t="shared" si="7"/>
        <v>1.0903818772878379E-3</v>
      </c>
    </row>
    <row r="241" spans="1:9" ht="21" x14ac:dyDescent="0.25">
      <c r="A241" s="2" t="s">
        <v>229</v>
      </c>
      <c r="C241" s="3">
        <v>61002054793</v>
      </c>
      <c r="E241" s="7">
        <f t="shared" si="6"/>
        <v>1.1603140626245498E-2</v>
      </c>
      <c r="G241" s="3">
        <v>129608190563</v>
      </c>
      <c r="I241" s="7">
        <f t="shared" si="7"/>
        <v>2.9312301865509005E-3</v>
      </c>
    </row>
    <row r="242" spans="1:9" ht="21" x14ac:dyDescent="0.25">
      <c r="A242" s="2" t="s">
        <v>229</v>
      </c>
      <c r="C242" s="3">
        <v>14353424657</v>
      </c>
      <c r="E242" s="7">
        <f t="shared" si="6"/>
        <v>2.73015073555361E-3</v>
      </c>
      <c r="G242" s="3">
        <v>30041540259</v>
      </c>
      <c r="I242" s="7">
        <f t="shared" si="7"/>
        <v>6.794221050008516E-4</v>
      </c>
    </row>
    <row r="243" spans="1:9" ht="21" x14ac:dyDescent="0.25">
      <c r="A243" s="2" t="s">
        <v>229</v>
      </c>
      <c r="C243" s="3">
        <v>225790410958</v>
      </c>
      <c r="E243" s="7">
        <f t="shared" si="6"/>
        <v>4.2947371187635273E-2</v>
      </c>
      <c r="G243" s="3">
        <v>421574931904</v>
      </c>
      <c r="I243" s="7">
        <f t="shared" si="7"/>
        <v>9.5343755739686793E-3</v>
      </c>
    </row>
    <row r="244" spans="1:9" ht="21" x14ac:dyDescent="0.25">
      <c r="A244" s="2" t="s">
        <v>233</v>
      </c>
      <c r="C244" s="3">
        <v>130611113032</v>
      </c>
      <c r="E244" s="7">
        <f t="shared" si="6"/>
        <v>2.4843410881868293E-2</v>
      </c>
      <c r="G244" s="3">
        <v>274690101384</v>
      </c>
      <c r="I244" s="7">
        <f t="shared" si="7"/>
        <v>6.2124153853696925E-3</v>
      </c>
    </row>
    <row r="245" spans="1:9" ht="21" x14ac:dyDescent="0.25">
      <c r="A245" s="2" t="s">
        <v>251</v>
      </c>
      <c r="C245" s="3">
        <v>133861287632</v>
      </c>
      <c r="E245" s="7">
        <f t="shared" si="6"/>
        <v>2.5461623384244174E-2</v>
      </c>
      <c r="G245" s="3">
        <v>232099408275</v>
      </c>
      <c r="I245" s="7">
        <f t="shared" si="7"/>
        <v>5.2491805406818292E-3</v>
      </c>
    </row>
    <row r="246" spans="1:9" ht="21" x14ac:dyDescent="0.25">
      <c r="A246" s="2" t="s">
        <v>252</v>
      </c>
      <c r="C246" s="3">
        <v>134098079543</v>
      </c>
      <c r="E246" s="7">
        <f t="shared" si="6"/>
        <v>2.5506663339895073E-2</v>
      </c>
      <c r="G246" s="3">
        <v>233590203074</v>
      </c>
      <c r="I246" s="7">
        <f t="shared" si="7"/>
        <v>5.2828964863932838E-3</v>
      </c>
    </row>
    <row r="247" spans="1:9" ht="21" x14ac:dyDescent="0.25">
      <c r="A247" s="2" t="s">
        <v>229</v>
      </c>
      <c r="C247" s="3">
        <v>17665753424</v>
      </c>
      <c r="E247" s="7">
        <f t="shared" si="6"/>
        <v>3.360185520681366E-3</v>
      </c>
      <c r="G247" s="3">
        <v>27225739894</v>
      </c>
      <c r="I247" s="7">
        <f t="shared" si="7"/>
        <v>6.1573971738834146E-4</v>
      </c>
    </row>
    <row r="248" spans="1:9" ht="21" x14ac:dyDescent="0.25">
      <c r="A248" s="2" t="s">
        <v>229</v>
      </c>
      <c r="C248" s="3">
        <v>12145205479</v>
      </c>
      <c r="E248" s="7">
        <f t="shared" si="6"/>
        <v>2.310127545468439E-3</v>
      </c>
      <c r="G248" s="3">
        <v>17153624677</v>
      </c>
      <c r="I248" s="7">
        <f t="shared" si="7"/>
        <v>3.8794787770411878E-4</v>
      </c>
    </row>
    <row r="249" spans="1:9" ht="21" x14ac:dyDescent="0.25">
      <c r="A249" s="2" t="s">
        <v>235</v>
      </c>
      <c r="C249" s="3">
        <v>12973287671</v>
      </c>
      <c r="E249" s="7">
        <f t="shared" si="6"/>
        <v>2.4676362417979303E-3</v>
      </c>
      <c r="G249" s="3">
        <v>17077815408</v>
      </c>
      <c r="I249" s="7">
        <f t="shared" si="7"/>
        <v>3.8623336863838852E-4</v>
      </c>
    </row>
    <row r="250" spans="1:9" ht="21" x14ac:dyDescent="0.25">
      <c r="A250" s="2" t="s">
        <v>229</v>
      </c>
      <c r="C250" s="3">
        <v>3864383560</v>
      </c>
      <c r="E250" s="7">
        <f t="shared" si="6"/>
        <v>7.3504058236373532E-4</v>
      </c>
      <c r="G250" s="3">
        <v>4963786202</v>
      </c>
      <c r="I250" s="7">
        <f t="shared" si="7"/>
        <v>1.122614233844641E-4</v>
      </c>
    </row>
    <row r="251" spans="1:9" ht="21" x14ac:dyDescent="0.25">
      <c r="A251" s="2" t="s">
        <v>235</v>
      </c>
      <c r="C251" s="3">
        <v>7452739726</v>
      </c>
      <c r="E251" s="7">
        <f t="shared" si="6"/>
        <v>1.4175782665850035E-3</v>
      </c>
      <c r="G251" s="3">
        <v>9335786929</v>
      </c>
      <c r="I251" s="7">
        <f t="shared" si="7"/>
        <v>2.1113897464829104E-4</v>
      </c>
    </row>
    <row r="252" spans="1:9" ht="21" x14ac:dyDescent="0.25">
      <c r="A252" s="2" t="s">
        <v>229</v>
      </c>
      <c r="C252" s="3">
        <v>10765068491</v>
      </c>
      <c r="E252" s="7">
        <f t="shared" si="6"/>
        <v>2.0476130513323418E-3</v>
      </c>
      <c r="G252" s="3">
        <v>11780625676</v>
      </c>
      <c r="I252" s="7">
        <f t="shared" si="7"/>
        <v>2.6643166182589842E-4</v>
      </c>
    </row>
    <row r="253" spans="1:9" ht="21" x14ac:dyDescent="0.25">
      <c r="A253" s="2" t="s">
        <v>229</v>
      </c>
      <c r="C253" s="3">
        <v>2739780832</v>
      </c>
      <c r="E253" s="7">
        <f t="shared" si="6"/>
        <v>5.2113100758100709E-4</v>
      </c>
      <c r="G253" s="3">
        <v>2913229796</v>
      </c>
      <c r="I253" s="7">
        <f t="shared" si="7"/>
        <v>6.5885860155141297E-5</v>
      </c>
    </row>
    <row r="254" spans="1:9" ht="21" x14ac:dyDescent="0.25">
      <c r="A254" s="2" t="s">
        <v>229</v>
      </c>
      <c r="C254" s="3">
        <v>13237528220</v>
      </c>
      <c r="E254" s="7">
        <f t="shared" si="6"/>
        <v>2.5178971757878971E-3</v>
      </c>
      <c r="G254" s="3">
        <v>13237528220</v>
      </c>
      <c r="I254" s="7">
        <f t="shared" si="7"/>
        <v>2.9938109733059198E-4</v>
      </c>
    </row>
    <row r="255" spans="1:9" ht="21" x14ac:dyDescent="0.25">
      <c r="A255" s="2" t="s">
        <v>229</v>
      </c>
      <c r="C255" s="3">
        <v>1999863230</v>
      </c>
      <c r="E255" s="7">
        <f t="shared" si="6"/>
        <v>3.8039201088698886E-4</v>
      </c>
      <c r="G255" s="3">
        <v>1999863230</v>
      </c>
      <c r="I255" s="7">
        <f t="shared" si="7"/>
        <v>4.5229081922100861E-5</v>
      </c>
    </row>
    <row r="256" spans="1:9" ht="21" x14ac:dyDescent="0.25">
      <c r="A256" s="2" t="s">
        <v>238</v>
      </c>
      <c r="C256" s="3">
        <v>73060556460</v>
      </c>
      <c r="E256" s="7">
        <f t="shared" si="6"/>
        <v>1.3896776325219891E-2</v>
      </c>
      <c r="G256" s="3">
        <v>73060556460</v>
      </c>
      <c r="I256" s="7">
        <f t="shared" si="7"/>
        <v>1.652343942242298E-3</v>
      </c>
    </row>
    <row r="257" spans="1:9" ht="21" x14ac:dyDescent="0.25">
      <c r="A257" s="2" t="s">
        <v>229</v>
      </c>
      <c r="C257" s="3">
        <v>305346777488</v>
      </c>
      <c r="E257" s="7">
        <f t="shared" si="6"/>
        <v>5.8079709134170265E-2</v>
      </c>
      <c r="G257" s="3">
        <v>305346777488</v>
      </c>
      <c r="I257" s="7">
        <f t="shared" si="7"/>
        <v>6.9057494565037108E-3</v>
      </c>
    </row>
    <row r="258" spans="1:9" ht="21" x14ac:dyDescent="0.25">
      <c r="A258" s="2" t="s">
        <v>236</v>
      </c>
      <c r="C258" s="3">
        <v>463356164375</v>
      </c>
      <c r="E258" s="7">
        <f t="shared" si="6"/>
        <v>8.8134518640801449E-2</v>
      </c>
      <c r="G258" s="3">
        <v>463356164375</v>
      </c>
      <c r="I258" s="7">
        <f t="shared" si="7"/>
        <v>1.0479303585989383E-2</v>
      </c>
    </row>
    <row r="259" spans="1:9" ht="21" x14ac:dyDescent="0.25">
      <c r="A259" s="2" t="s">
        <v>244</v>
      </c>
      <c r="C259" s="3">
        <v>50660268169</v>
      </c>
      <c r="E259" s="7">
        <f t="shared" si="6"/>
        <v>9.636039601008126E-3</v>
      </c>
      <c r="G259" s="3">
        <v>50660268169</v>
      </c>
      <c r="I259" s="7">
        <f t="shared" si="7"/>
        <v>1.145737060834555E-3</v>
      </c>
    </row>
    <row r="260" spans="1:9" ht="21" x14ac:dyDescent="0.25">
      <c r="A260" s="2" t="s">
        <v>229</v>
      </c>
      <c r="C260" s="3">
        <v>3523990226</v>
      </c>
      <c r="E260" s="7">
        <f t="shared" si="6"/>
        <v>6.7029470231033466E-4</v>
      </c>
      <c r="G260" s="3">
        <v>3523990226</v>
      </c>
      <c r="I260" s="7">
        <f t="shared" si="7"/>
        <v>7.9698871519547226E-5</v>
      </c>
    </row>
    <row r="261" spans="1:9" ht="21" x14ac:dyDescent="0.25">
      <c r="A261" s="2" t="s">
        <v>229</v>
      </c>
      <c r="C261" s="3">
        <v>6187961255</v>
      </c>
      <c r="E261" s="7">
        <f t="shared" si="6"/>
        <v>1.1770060020955659E-3</v>
      </c>
      <c r="G261" s="3">
        <v>6187961255</v>
      </c>
      <c r="I261" s="7">
        <f t="shared" si="7"/>
        <v>1.3994747357457094E-4</v>
      </c>
    </row>
    <row r="262" spans="1:9" ht="21" x14ac:dyDescent="0.25">
      <c r="A262" s="2" t="s">
        <v>229</v>
      </c>
      <c r="C262" s="3">
        <v>158300635908</v>
      </c>
      <c r="E262" s="7">
        <f t="shared" si="6"/>
        <v>3.0110207695419847E-2</v>
      </c>
      <c r="G262" s="3">
        <v>158300635908</v>
      </c>
      <c r="I262" s="7">
        <f t="shared" si="7"/>
        <v>3.5801410428470118E-3</v>
      </c>
    </row>
    <row r="263" spans="1:9" ht="21" x14ac:dyDescent="0.25">
      <c r="A263" s="2" t="s">
        <v>253</v>
      </c>
      <c r="C263" s="3">
        <v>66327966431</v>
      </c>
      <c r="E263" s="7">
        <f t="shared" si="6"/>
        <v>1.2616177021632015E-2</v>
      </c>
      <c r="G263" s="3">
        <v>66327966431</v>
      </c>
      <c r="I263" s="7">
        <f t="shared" si="7"/>
        <v>1.5000790966260503E-3</v>
      </c>
    </row>
    <row r="264" spans="1:9" ht="21" x14ac:dyDescent="0.25">
      <c r="A264" s="2" t="s">
        <v>254</v>
      </c>
      <c r="C264" s="3">
        <v>98267171441</v>
      </c>
      <c r="E264" s="7">
        <f t="shared" si="6"/>
        <v>1.8691301678974551E-2</v>
      </c>
      <c r="G264" s="3">
        <v>98267171441</v>
      </c>
      <c r="I264" s="7">
        <f t="shared" si="7"/>
        <v>2.2224189537992153E-3</v>
      </c>
    </row>
    <row r="265" spans="1:9" ht="21" x14ac:dyDescent="0.25">
      <c r="A265" s="2" t="s">
        <v>238</v>
      </c>
      <c r="C265" s="3">
        <v>66261752932</v>
      </c>
      <c r="E265" s="7">
        <f t="shared" ref="E265:E273" si="8">+C265/$C$274</f>
        <v>1.2603582617347441E-2</v>
      </c>
      <c r="G265" s="3">
        <v>66261752932</v>
      </c>
      <c r="I265" s="7">
        <f t="shared" ref="I265:I273" si="9">+G265/$G$274</f>
        <v>1.4985816063348668E-3</v>
      </c>
    </row>
    <row r="266" spans="1:9" ht="21" x14ac:dyDescent="0.25">
      <c r="A266" s="2" t="s">
        <v>250</v>
      </c>
      <c r="C266" s="3">
        <v>2390381891</v>
      </c>
      <c r="E266" s="7">
        <f t="shared" si="8"/>
        <v>4.5467217990968962E-4</v>
      </c>
      <c r="G266" s="3">
        <v>2390381891</v>
      </c>
      <c r="I266" s="7">
        <f t="shared" si="9"/>
        <v>5.4061086153949327E-5</v>
      </c>
    </row>
    <row r="267" spans="1:9" ht="21" x14ac:dyDescent="0.25">
      <c r="A267" s="2" t="s">
        <v>250</v>
      </c>
      <c r="C267" s="3">
        <v>2939434718</v>
      </c>
      <c r="E267" s="7">
        <f t="shared" si="8"/>
        <v>5.5910697615608887E-4</v>
      </c>
      <c r="G267" s="3">
        <v>2939434718</v>
      </c>
      <c r="I267" s="7">
        <f t="shared" si="9"/>
        <v>6.6478512965653877E-5</v>
      </c>
    </row>
    <row r="268" spans="1:9" ht="21" x14ac:dyDescent="0.25">
      <c r="A268" s="2" t="s">
        <v>229</v>
      </c>
      <c r="C268" s="3">
        <v>1057621188</v>
      </c>
      <c r="E268" s="7">
        <f t="shared" si="8"/>
        <v>2.0116908217768776E-4</v>
      </c>
      <c r="G268" s="3">
        <v>1057621188</v>
      </c>
      <c r="I268" s="7">
        <f t="shared" si="9"/>
        <v>2.3919253395444265E-5</v>
      </c>
    </row>
    <row r="269" spans="1:9" ht="21" x14ac:dyDescent="0.25">
      <c r="A269" s="2" t="s">
        <v>235</v>
      </c>
      <c r="C269" s="3">
        <v>1305395631</v>
      </c>
      <c r="E269" s="7">
        <f t="shared" si="8"/>
        <v>2.4829801439930454E-4</v>
      </c>
      <c r="G269" s="3">
        <v>1305395631</v>
      </c>
      <c r="I269" s="7">
        <f t="shared" si="9"/>
        <v>2.9522941894007196E-5</v>
      </c>
    </row>
    <row r="270" spans="1:9" ht="21" x14ac:dyDescent="0.25">
      <c r="A270" s="2" t="s">
        <v>255</v>
      </c>
      <c r="C270" s="3">
        <v>2740605929</v>
      </c>
      <c r="E270" s="7">
        <f t="shared" si="8"/>
        <v>5.2128794846691303E-4</v>
      </c>
      <c r="G270" s="3">
        <v>2740605929</v>
      </c>
      <c r="I270" s="7">
        <f t="shared" si="9"/>
        <v>6.198178366374402E-5</v>
      </c>
    </row>
    <row r="271" spans="1:9" ht="21" x14ac:dyDescent="0.25">
      <c r="A271" s="2" t="s">
        <v>229</v>
      </c>
      <c r="C271" s="3">
        <v>973001869</v>
      </c>
      <c r="E271" s="7">
        <f t="shared" si="8"/>
        <v>1.8507372503954108E-4</v>
      </c>
      <c r="G271" s="3">
        <v>973001869</v>
      </c>
      <c r="I271" s="7">
        <f t="shared" si="9"/>
        <v>2.200549546748667E-5</v>
      </c>
    </row>
    <row r="272" spans="1:9" ht="21" x14ac:dyDescent="0.25">
      <c r="A272" s="2" t="s">
        <v>256</v>
      </c>
      <c r="C272" s="3">
        <v>1666555383</v>
      </c>
      <c r="E272" s="7">
        <f t="shared" si="8"/>
        <v>3.1699385432168073E-4</v>
      </c>
      <c r="G272" s="3">
        <v>1666555383</v>
      </c>
      <c r="I272" s="7">
        <f t="shared" si="9"/>
        <v>3.7690962469181048E-5</v>
      </c>
    </row>
    <row r="273" spans="1:9" ht="21.75" thickBot="1" x14ac:dyDescent="0.3">
      <c r="A273" s="2" t="s">
        <v>229</v>
      </c>
      <c r="C273" s="3">
        <v>173448964</v>
      </c>
      <c r="E273" s="7">
        <f t="shared" si="8"/>
        <v>3.2991556228685164E-5</v>
      </c>
      <c r="G273" s="3">
        <v>173448964</v>
      </c>
      <c r="I273" s="7">
        <f t="shared" si="9"/>
        <v>3.9227369573965934E-6</v>
      </c>
    </row>
    <row r="274" spans="1:9" ht="21.75" thickBot="1" x14ac:dyDescent="0.3">
      <c r="A274" s="2" t="s">
        <v>25</v>
      </c>
      <c r="C274" s="5">
        <f>SUM(C8:C273)</f>
        <v>5257374426284</v>
      </c>
      <c r="D274" s="2"/>
      <c r="E274" s="8">
        <f>SUM(E8:E273)</f>
        <v>0.99999999999999989</v>
      </c>
      <c r="F274" s="2"/>
      <c r="G274" s="5">
        <f>SUM(G8:G273)</f>
        <v>44216312713232</v>
      </c>
      <c r="H274" s="2"/>
      <c r="I274" s="8">
        <f>SUM(I8:I273)</f>
        <v>1.0000000000000002</v>
      </c>
    </row>
    <row r="275" spans="1:9" ht="19.5" thickTop="1" x14ac:dyDescent="0.25"/>
  </sheetData>
  <mergeCells count="9">
    <mergeCell ref="G7"/>
    <mergeCell ref="I7"/>
    <mergeCell ref="G6:I6"/>
    <mergeCell ref="A2:I2"/>
    <mergeCell ref="A3:I3"/>
    <mergeCell ref="A4:I4"/>
    <mergeCell ref="A7"/>
    <mergeCell ref="A6:B6"/>
    <mergeCell ref="E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2:Q51"/>
  <sheetViews>
    <sheetView rightToLeft="1" workbookViewId="0">
      <selection activeCell="E19" sqref="E19"/>
    </sheetView>
  </sheetViews>
  <sheetFormatPr defaultRowHeight="18.75" x14ac:dyDescent="0.25"/>
  <cols>
    <col min="1" max="1" width="40.28515625" style="15" bestFit="1" customWidth="1"/>
    <col min="2" max="2" width="1" style="15" customWidth="1"/>
    <col min="3" max="3" width="12" style="15" customWidth="1"/>
    <col min="4" max="4" width="1" style="15" customWidth="1"/>
    <col min="5" max="5" width="22" style="15" customWidth="1"/>
    <col min="6" max="6" width="1" style="15" customWidth="1"/>
    <col min="7" max="7" width="22" style="15" customWidth="1"/>
    <col min="8" max="8" width="1" style="15" customWidth="1"/>
    <col min="9" max="9" width="28" style="15" customWidth="1"/>
    <col min="10" max="10" width="1" style="15" customWidth="1"/>
    <col min="11" max="11" width="19" style="15" customWidth="1"/>
    <col min="12" max="12" width="1" style="15" customWidth="1"/>
    <col min="13" max="13" width="24" style="15" customWidth="1"/>
    <col min="14" max="14" width="1" style="15" customWidth="1"/>
    <col min="15" max="15" width="24" style="15" customWidth="1"/>
    <col min="16" max="16" width="1" style="15" customWidth="1"/>
    <col min="17" max="17" width="28" style="15" customWidth="1"/>
    <col min="18" max="18" width="1" style="15" customWidth="1"/>
    <col min="19" max="19" width="9.140625" style="15" customWidth="1"/>
    <col min="20" max="16384" width="9.140625" style="15"/>
  </cols>
  <sheetData>
    <row r="2" spans="1:17" ht="26.25" x14ac:dyDescent="0.25">
      <c r="A2" s="14" t="s">
        <v>0</v>
      </c>
      <c r="B2" s="14" t="s">
        <v>0</v>
      </c>
      <c r="C2" s="14" t="s">
        <v>0</v>
      </c>
      <c r="D2" s="14" t="s">
        <v>0</v>
      </c>
      <c r="E2" s="14" t="s">
        <v>0</v>
      </c>
      <c r="F2" s="14" t="s">
        <v>0</v>
      </c>
      <c r="G2" s="14" t="s">
        <v>0</v>
      </c>
      <c r="H2" s="14" t="s">
        <v>0</v>
      </c>
      <c r="I2" s="14" t="s">
        <v>0</v>
      </c>
      <c r="J2" s="14" t="s">
        <v>0</v>
      </c>
      <c r="K2" s="14" t="s">
        <v>0</v>
      </c>
      <c r="L2" s="14" t="s">
        <v>0</v>
      </c>
      <c r="M2" s="14" t="s">
        <v>0</v>
      </c>
      <c r="N2" s="14" t="s">
        <v>0</v>
      </c>
      <c r="O2" s="14" t="s">
        <v>0</v>
      </c>
      <c r="P2" s="14" t="s">
        <v>0</v>
      </c>
      <c r="Q2" s="14" t="s">
        <v>0</v>
      </c>
    </row>
    <row r="3" spans="1:17" ht="26.25" x14ac:dyDescent="0.25">
      <c r="A3" s="14" t="s">
        <v>257</v>
      </c>
      <c r="B3" s="14" t="s">
        <v>257</v>
      </c>
      <c r="C3" s="14" t="s">
        <v>257</v>
      </c>
      <c r="D3" s="14" t="s">
        <v>257</v>
      </c>
      <c r="E3" s="14" t="s">
        <v>257</v>
      </c>
      <c r="F3" s="14" t="s">
        <v>257</v>
      </c>
      <c r="G3" s="14" t="s">
        <v>257</v>
      </c>
      <c r="H3" s="14" t="s">
        <v>257</v>
      </c>
      <c r="I3" s="14" t="s">
        <v>257</v>
      </c>
      <c r="J3" s="14" t="s">
        <v>257</v>
      </c>
      <c r="K3" s="14" t="s">
        <v>257</v>
      </c>
      <c r="L3" s="14" t="s">
        <v>257</v>
      </c>
      <c r="M3" s="14" t="s">
        <v>257</v>
      </c>
      <c r="N3" s="14" t="s">
        <v>257</v>
      </c>
      <c r="O3" s="14" t="s">
        <v>257</v>
      </c>
      <c r="P3" s="14" t="s">
        <v>257</v>
      </c>
      <c r="Q3" s="14" t="s">
        <v>257</v>
      </c>
    </row>
    <row r="4" spans="1:17" ht="26.25" x14ac:dyDescent="0.25">
      <c r="A4" s="14" t="s">
        <v>2</v>
      </c>
      <c r="B4" s="14" t="s">
        <v>2</v>
      </c>
      <c r="C4" s="14" t="s">
        <v>2</v>
      </c>
      <c r="D4" s="14" t="s">
        <v>2</v>
      </c>
      <c r="E4" s="14" t="s">
        <v>2</v>
      </c>
      <c r="F4" s="14" t="s">
        <v>2</v>
      </c>
      <c r="G4" s="14" t="s">
        <v>2</v>
      </c>
      <c r="H4" s="14" t="s">
        <v>2</v>
      </c>
      <c r="I4" s="14" t="s">
        <v>2</v>
      </c>
      <c r="J4" s="14" t="s">
        <v>2</v>
      </c>
      <c r="K4" s="14" t="s">
        <v>2</v>
      </c>
      <c r="L4" s="14" t="s">
        <v>2</v>
      </c>
      <c r="M4" s="14" t="s">
        <v>2</v>
      </c>
      <c r="N4" s="14" t="s">
        <v>2</v>
      </c>
      <c r="O4" s="14" t="s">
        <v>2</v>
      </c>
      <c r="P4" s="14" t="s">
        <v>2</v>
      </c>
      <c r="Q4" s="14" t="s">
        <v>2</v>
      </c>
    </row>
    <row r="6" spans="1:17" ht="26.25" x14ac:dyDescent="0.25">
      <c r="A6" s="16" t="s">
        <v>3</v>
      </c>
      <c r="C6" s="16" t="s">
        <v>259</v>
      </c>
      <c r="D6" s="16" t="s">
        <v>259</v>
      </c>
      <c r="E6" s="16" t="s">
        <v>259</v>
      </c>
      <c r="F6" s="16" t="s">
        <v>259</v>
      </c>
      <c r="G6" s="16" t="s">
        <v>259</v>
      </c>
      <c r="H6" s="16" t="s">
        <v>259</v>
      </c>
      <c r="I6" s="16" t="s">
        <v>259</v>
      </c>
      <c r="K6" s="16" t="s">
        <v>260</v>
      </c>
      <c r="L6" s="16" t="s">
        <v>260</v>
      </c>
      <c r="M6" s="16" t="s">
        <v>260</v>
      </c>
      <c r="N6" s="16" t="s">
        <v>260</v>
      </c>
      <c r="O6" s="16" t="s">
        <v>260</v>
      </c>
      <c r="P6" s="16" t="s">
        <v>260</v>
      </c>
      <c r="Q6" s="16" t="s">
        <v>260</v>
      </c>
    </row>
    <row r="7" spans="1:17" ht="26.25" x14ac:dyDescent="0.25">
      <c r="A7" s="16" t="s">
        <v>3</v>
      </c>
      <c r="C7" s="16" t="s">
        <v>7</v>
      </c>
      <c r="E7" s="16" t="s">
        <v>303</v>
      </c>
      <c r="G7" s="16" t="s">
        <v>304</v>
      </c>
      <c r="I7" s="16" t="s">
        <v>306</v>
      </c>
      <c r="K7" s="16" t="s">
        <v>7</v>
      </c>
      <c r="M7" s="16" t="s">
        <v>303</v>
      </c>
      <c r="O7" s="16" t="s">
        <v>304</v>
      </c>
      <c r="Q7" s="16" t="s">
        <v>306</v>
      </c>
    </row>
    <row r="8" spans="1:17" ht="21" x14ac:dyDescent="0.25">
      <c r="A8" s="17" t="s">
        <v>23</v>
      </c>
      <c r="C8" s="15">
        <v>33</v>
      </c>
      <c r="E8" s="15">
        <v>33</v>
      </c>
      <c r="G8" s="15">
        <v>54462</v>
      </c>
      <c r="I8" s="15">
        <v>-54429</v>
      </c>
      <c r="K8" s="15">
        <v>33</v>
      </c>
      <c r="M8" s="15">
        <v>33</v>
      </c>
      <c r="O8" s="15">
        <v>54462</v>
      </c>
      <c r="Q8" s="15">
        <f>+M8-O8</f>
        <v>-54429</v>
      </c>
    </row>
    <row r="9" spans="1:17" ht="21" x14ac:dyDescent="0.25">
      <c r="A9" s="17" t="s">
        <v>21</v>
      </c>
      <c r="C9" s="15">
        <v>0</v>
      </c>
      <c r="E9" s="15">
        <v>0</v>
      </c>
      <c r="G9" s="15">
        <v>0</v>
      </c>
      <c r="I9" s="15">
        <v>0</v>
      </c>
      <c r="K9" s="15">
        <v>179895577</v>
      </c>
      <c r="M9" s="15">
        <v>3082141428234</v>
      </c>
      <c r="O9" s="15">
        <v>2959987346682</v>
      </c>
      <c r="Q9" s="15">
        <f t="shared" ref="Q9:Q48" si="0">+M9-O9</f>
        <v>122154081552</v>
      </c>
    </row>
    <row r="10" spans="1:17" ht="21" x14ac:dyDescent="0.25">
      <c r="A10" s="17" t="s">
        <v>302</v>
      </c>
      <c r="C10" s="15">
        <v>0</v>
      </c>
      <c r="E10" s="15">
        <v>0</v>
      </c>
      <c r="G10" s="15">
        <v>0</v>
      </c>
      <c r="I10" s="15">
        <v>0</v>
      </c>
      <c r="K10" s="15">
        <v>66800000</v>
      </c>
      <c r="M10" s="15">
        <v>79471766481</v>
      </c>
      <c r="O10" s="15">
        <v>88694833596</v>
      </c>
      <c r="Q10" s="15">
        <f t="shared" si="0"/>
        <v>-9223067115</v>
      </c>
    </row>
    <row r="11" spans="1:17" ht="21" x14ac:dyDescent="0.25">
      <c r="A11" s="17" t="s">
        <v>307</v>
      </c>
      <c r="C11" s="15">
        <v>0</v>
      </c>
      <c r="E11" s="15">
        <v>0</v>
      </c>
      <c r="G11" s="15">
        <v>0</v>
      </c>
      <c r="I11" s="15">
        <v>0</v>
      </c>
      <c r="K11" s="15">
        <v>439704</v>
      </c>
      <c r="M11" s="15">
        <v>485374961908</v>
      </c>
      <c r="O11" s="15">
        <v>485374935315</v>
      </c>
      <c r="Q11" s="15">
        <f t="shared" si="0"/>
        <v>26593</v>
      </c>
    </row>
    <row r="12" spans="1:17" ht="21" x14ac:dyDescent="0.25">
      <c r="A12" s="17" t="s">
        <v>15</v>
      </c>
      <c r="C12" s="15">
        <v>0</v>
      </c>
      <c r="E12" s="15">
        <v>0</v>
      </c>
      <c r="G12" s="15">
        <v>0</v>
      </c>
      <c r="I12" s="15">
        <v>0</v>
      </c>
      <c r="K12" s="15">
        <v>16000000</v>
      </c>
      <c r="M12" s="15">
        <v>92797269415</v>
      </c>
      <c r="O12" s="15">
        <v>73965074179</v>
      </c>
      <c r="Q12" s="15">
        <f t="shared" si="0"/>
        <v>18832195236</v>
      </c>
    </row>
    <row r="13" spans="1:17" ht="21" x14ac:dyDescent="0.25">
      <c r="A13" s="17" t="s">
        <v>309</v>
      </c>
      <c r="C13" s="15">
        <v>0</v>
      </c>
      <c r="E13" s="15">
        <v>0</v>
      </c>
      <c r="G13" s="15">
        <v>0</v>
      </c>
      <c r="I13" s="15">
        <v>0</v>
      </c>
      <c r="K13" s="15">
        <v>17</v>
      </c>
      <c r="M13" s="15">
        <v>17</v>
      </c>
      <c r="O13" s="15">
        <v>6679</v>
      </c>
      <c r="Q13" s="15">
        <f t="shared" si="0"/>
        <v>-6662</v>
      </c>
    </row>
    <row r="14" spans="1:17" ht="21" x14ac:dyDescent="0.25">
      <c r="A14" s="17" t="s">
        <v>308</v>
      </c>
      <c r="C14" s="15">
        <v>0</v>
      </c>
      <c r="E14" s="15">
        <v>0</v>
      </c>
      <c r="G14" s="15">
        <v>0</v>
      </c>
      <c r="I14" s="15">
        <v>0</v>
      </c>
      <c r="K14" s="15">
        <v>2000000</v>
      </c>
      <c r="M14" s="15">
        <v>25422965629</v>
      </c>
      <c r="O14" s="15">
        <v>20010710000</v>
      </c>
      <c r="Q14" s="15">
        <f t="shared" si="0"/>
        <v>5412255629</v>
      </c>
    </row>
    <row r="15" spans="1:17" ht="21" x14ac:dyDescent="0.25">
      <c r="A15" s="17" t="s">
        <v>17</v>
      </c>
      <c r="C15" s="15">
        <v>0</v>
      </c>
      <c r="E15" s="15">
        <v>0</v>
      </c>
      <c r="G15" s="15">
        <v>0</v>
      </c>
      <c r="I15" s="15">
        <v>0</v>
      </c>
      <c r="K15" s="15">
        <v>263809206</v>
      </c>
      <c r="M15" s="15">
        <v>3753601160698</v>
      </c>
      <c r="O15" s="15">
        <v>3544791947501</v>
      </c>
      <c r="Q15" s="15">
        <f t="shared" si="0"/>
        <v>208809213197</v>
      </c>
    </row>
    <row r="16" spans="1:17" ht="21" x14ac:dyDescent="0.25">
      <c r="A16" s="17" t="s">
        <v>323</v>
      </c>
      <c r="C16" s="15">
        <v>0</v>
      </c>
      <c r="E16" s="15">
        <v>0</v>
      </c>
      <c r="G16" s="15">
        <v>0</v>
      </c>
      <c r="I16" s="15">
        <v>0</v>
      </c>
      <c r="K16" s="15">
        <v>1129130</v>
      </c>
      <c r="M16" s="15">
        <v>2559992893380</v>
      </c>
      <c r="O16" s="15">
        <v>2088632376789</v>
      </c>
      <c r="Q16" s="15">
        <f t="shared" si="0"/>
        <v>471360516591</v>
      </c>
    </row>
    <row r="17" spans="1:17" ht="21" x14ac:dyDescent="0.25">
      <c r="A17" s="17" t="s">
        <v>162</v>
      </c>
      <c r="C17" s="15">
        <v>0</v>
      </c>
      <c r="E17" s="15">
        <v>0</v>
      </c>
      <c r="G17" s="15">
        <v>0</v>
      </c>
      <c r="I17" s="15">
        <v>0</v>
      </c>
      <c r="K17" s="15">
        <v>44569000</v>
      </c>
      <c r="M17" s="15">
        <v>37662201726825</v>
      </c>
      <c r="O17" s="15">
        <v>43343352500000</v>
      </c>
      <c r="Q17" s="15">
        <f t="shared" si="0"/>
        <v>-5681150773175</v>
      </c>
    </row>
    <row r="18" spans="1:17" ht="21" x14ac:dyDescent="0.25">
      <c r="A18" s="17" t="s">
        <v>275</v>
      </c>
      <c r="C18" s="15">
        <v>0</v>
      </c>
      <c r="E18" s="15">
        <v>0</v>
      </c>
      <c r="G18" s="15">
        <v>0</v>
      </c>
      <c r="I18" s="15">
        <v>0</v>
      </c>
      <c r="K18" s="15">
        <v>1000000</v>
      </c>
      <c r="M18" s="15">
        <v>1000000000000</v>
      </c>
      <c r="O18" s="15">
        <v>946636813438</v>
      </c>
      <c r="Q18" s="15">
        <f t="shared" si="0"/>
        <v>53363186562</v>
      </c>
    </row>
    <row r="19" spans="1:17" ht="21" x14ac:dyDescent="0.25">
      <c r="A19" s="17" t="s">
        <v>274</v>
      </c>
      <c r="C19" s="15">
        <v>0</v>
      </c>
      <c r="E19" s="15">
        <v>0</v>
      </c>
      <c r="G19" s="15">
        <v>0</v>
      </c>
      <c r="I19" s="15">
        <v>0</v>
      </c>
      <c r="K19" s="15">
        <v>9805000</v>
      </c>
      <c r="M19" s="15">
        <v>9749512179615</v>
      </c>
      <c r="O19" s="15">
        <v>9202879136955</v>
      </c>
      <c r="Q19" s="15">
        <f t="shared" si="0"/>
        <v>546633042660</v>
      </c>
    </row>
    <row r="20" spans="1:17" ht="21" x14ac:dyDescent="0.25">
      <c r="A20" s="17" t="s">
        <v>312</v>
      </c>
      <c r="C20" s="15">
        <v>0</v>
      </c>
      <c r="E20" s="15">
        <v>0</v>
      </c>
      <c r="G20" s="15">
        <v>0</v>
      </c>
      <c r="I20" s="15">
        <v>0</v>
      </c>
      <c r="K20" s="15">
        <v>190500</v>
      </c>
      <c r="M20" s="15">
        <v>190500000000</v>
      </c>
      <c r="O20" s="15">
        <v>158200091323</v>
      </c>
      <c r="Q20" s="15">
        <f t="shared" si="0"/>
        <v>32299908677</v>
      </c>
    </row>
    <row r="21" spans="1:17" ht="21" x14ac:dyDescent="0.25">
      <c r="A21" s="17" t="s">
        <v>313</v>
      </c>
      <c r="C21" s="15">
        <v>0</v>
      </c>
      <c r="E21" s="15">
        <v>0</v>
      </c>
      <c r="G21" s="15">
        <v>0</v>
      </c>
      <c r="I21" s="15">
        <v>0</v>
      </c>
      <c r="K21" s="15">
        <v>1980436</v>
      </c>
      <c r="M21" s="15">
        <v>1956753579130</v>
      </c>
      <c r="O21" s="15">
        <v>1682291706195</v>
      </c>
      <c r="Q21" s="15">
        <f t="shared" si="0"/>
        <v>274461872935</v>
      </c>
    </row>
    <row r="22" spans="1:17" ht="21" x14ac:dyDescent="0.25">
      <c r="A22" s="17" t="s">
        <v>314</v>
      </c>
      <c r="C22" s="15">
        <v>0</v>
      </c>
      <c r="E22" s="15">
        <v>0</v>
      </c>
      <c r="G22" s="15">
        <v>0</v>
      </c>
      <c r="I22" s="15">
        <v>0</v>
      </c>
      <c r="K22" s="15">
        <v>1388948</v>
      </c>
      <c r="M22" s="15">
        <v>1388948000000</v>
      </c>
      <c r="O22" s="15">
        <v>1241708161412</v>
      </c>
      <c r="Q22" s="15">
        <f t="shared" si="0"/>
        <v>147239838588</v>
      </c>
    </row>
    <row r="23" spans="1:17" ht="21" x14ac:dyDescent="0.25">
      <c r="A23" s="17" t="s">
        <v>315</v>
      </c>
      <c r="C23" s="15">
        <v>0</v>
      </c>
      <c r="E23" s="15">
        <v>0</v>
      </c>
      <c r="G23" s="15">
        <v>0</v>
      </c>
      <c r="I23" s="15">
        <v>0</v>
      </c>
      <c r="K23" s="15">
        <v>75000</v>
      </c>
      <c r="M23" s="15">
        <v>75000000000</v>
      </c>
      <c r="O23" s="15">
        <v>64810057856</v>
      </c>
      <c r="Q23" s="15">
        <f t="shared" si="0"/>
        <v>10189942144</v>
      </c>
    </row>
    <row r="24" spans="1:17" ht="21" x14ac:dyDescent="0.25">
      <c r="A24" s="17" t="s">
        <v>316</v>
      </c>
      <c r="C24" s="15">
        <v>0</v>
      </c>
      <c r="E24" s="15">
        <v>0</v>
      </c>
      <c r="G24" s="15">
        <v>0</v>
      </c>
      <c r="I24" s="15">
        <v>0</v>
      </c>
      <c r="K24" s="15">
        <v>5900</v>
      </c>
      <c r="M24" s="15">
        <v>5900000000</v>
      </c>
      <c r="O24" s="15">
        <v>5221101860</v>
      </c>
      <c r="Q24" s="15">
        <f t="shared" si="0"/>
        <v>678898140</v>
      </c>
    </row>
    <row r="25" spans="1:17" ht="21" x14ac:dyDescent="0.25">
      <c r="A25" s="17" t="s">
        <v>273</v>
      </c>
      <c r="C25" s="15">
        <v>0</v>
      </c>
      <c r="E25" s="15">
        <v>0</v>
      </c>
      <c r="G25" s="15">
        <v>0</v>
      </c>
      <c r="I25" s="15">
        <v>0</v>
      </c>
      <c r="K25" s="15">
        <v>130571</v>
      </c>
      <c r="M25" s="15">
        <v>130571000000</v>
      </c>
      <c r="O25" s="15">
        <v>121054372106</v>
      </c>
      <c r="Q25" s="15">
        <f t="shared" si="0"/>
        <v>9516627894</v>
      </c>
    </row>
    <row r="26" spans="1:17" ht="21" x14ac:dyDescent="0.25">
      <c r="A26" s="17" t="s">
        <v>272</v>
      </c>
      <c r="C26" s="15">
        <v>0</v>
      </c>
      <c r="E26" s="15">
        <v>0</v>
      </c>
      <c r="G26" s="15">
        <v>0</v>
      </c>
      <c r="I26" s="15">
        <v>0</v>
      </c>
      <c r="K26" s="15">
        <v>155000</v>
      </c>
      <c r="M26" s="15">
        <v>155000000000</v>
      </c>
      <c r="O26" s="15">
        <v>144382804971</v>
      </c>
      <c r="Q26" s="15">
        <f t="shared" si="0"/>
        <v>10617195029</v>
      </c>
    </row>
    <row r="27" spans="1:17" ht="21" x14ac:dyDescent="0.25">
      <c r="A27" s="17" t="s">
        <v>271</v>
      </c>
      <c r="C27" s="15">
        <v>0</v>
      </c>
      <c r="E27" s="15">
        <v>0</v>
      </c>
      <c r="G27" s="15">
        <v>0</v>
      </c>
      <c r="I27" s="15">
        <v>0</v>
      </c>
      <c r="K27" s="15">
        <v>15325000</v>
      </c>
      <c r="M27" s="15">
        <v>15008886000000</v>
      </c>
      <c r="O27" s="15">
        <v>14447778578911</v>
      </c>
      <c r="Q27" s="15">
        <f t="shared" si="0"/>
        <v>561107421089</v>
      </c>
    </row>
    <row r="28" spans="1:17" ht="21" x14ac:dyDescent="0.25">
      <c r="A28" s="17" t="s">
        <v>317</v>
      </c>
      <c r="C28" s="15">
        <v>0</v>
      </c>
      <c r="E28" s="15">
        <v>0</v>
      </c>
      <c r="G28" s="15">
        <v>0</v>
      </c>
      <c r="I28" s="15">
        <v>0</v>
      </c>
      <c r="K28" s="15">
        <v>4360</v>
      </c>
      <c r="M28" s="15">
        <v>20171675160</v>
      </c>
      <c r="O28" s="15">
        <v>19507193713</v>
      </c>
      <c r="Q28" s="15">
        <f t="shared" si="0"/>
        <v>664481447</v>
      </c>
    </row>
    <row r="29" spans="1:17" ht="21" x14ac:dyDescent="0.25">
      <c r="A29" s="17" t="s">
        <v>269</v>
      </c>
      <c r="C29" s="15">
        <v>0</v>
      </c>
      <c r="E29" s="15">
        <v>0</v>
      </c>
      <c r="G29" s="15">
        <v>0</v>
      </c>
      <c r="I29" s="15">
        <v>0</v>
      </c>
      <c r="K29" s="15">
        <v>1500000</v>
      </c>
      <c r="M29" s="15">
        <v>1416470194362</v>
      </c>
      <c r="O29" s="15">
        <v>1307247814753</v>
      </c>
      <c r="Q29" s="15">
        <f t="shared" si="0"/>
        <v>109222379609</v>
      </c>
    </row>
    <row r="30" spans="1:17" ht="21" x14ac:dyDescent="0.25">
      <c r="A30" s="17" t="s">
        <v>148</v>
      </c>
      <c r="C30" s="15">
        <v>0</v>
      </c>
      <c r="E30" s="15">
        <v>0</v>
      </c>
      <c r="G30" s="15">
        <v>0</v>
      </c>
      <c r="I30" s="15">
        <v>0</v>
      </c>
      <c r="K30" s="15">
        <v>30000</v>
      </c>
      <c r="M30" s="15">
        <v>27617893976</v>
      </c>
      <c r="O30" s="15">
        <v>27858635618</v>
      </c>
      <c r="Q30" s="15">
        <f t="shared" si="0"/>
        <v>-240741642</v>
      </c>
    </row>
    <row r="31" spans="1:17" ht="21" x14ac:dyDescent="0.25">
      <c r="A31" s="17" t="s">
        <v>322</v>
      </c>
      <c r="C31" s="15">
        <v>0</v>
      </c>
      <c r="E31" s="15">
        <v>0</v>
      </c>
      <c r="G31" s="15">
        <v>0</v>
      </c>
      <c r="I31" s="15">
        <v>0</v>
      </c>
      <c r="K31" s="15">
        <v>2257027</v>
      </c>
      <c r="M31" s="15">
        <v>2257027000000</v>
      </c>
      <c r="O31" s="15">
        <v>1771118791764</v>
      </c>
      <c r="Q31" s="15">
        <f t="shared" si="0"/>
        <v>485908208236</v>
      </c>
    </row>
    <row r="32" spans="1:17" ht="21" x14ac:dyDescent="0.25">
      <c r="A32" s="17" t="s">
        <v>324</v>
      </c>
      <c r="C32" s="15">
        <v>0</v>
      </c>
      <c r="E32" s="15">
        <v>0</v>
      </c>
      <c r="G32" s="15">
        <v>0</v>
      </c>
      <c r="I32" s="15">
        <v>0</v>
      </c>
      <c r="K32" s="15">
        <v>1500000</v>
      </c>
      <c r="M32" s="15">
        <v>1500000000000</v>
      </c>
      <c r="O32" s="15">
        <v>1314265159390</v>
      </c>
      <c r="Q32" s="15">
        <f t="shared" si="0"/>
        <v>185734840610</v>
      </c>
    </row>
    <row r="33" spans="1:17" ht="21" x14ac:dyDescent="0.25">
      <c r="A33" s="17" t="s">
        <v>83</v>
      </c>
      <c r="C33" s="15">
        <v>0</v>
      </c>
      <c r="E33" s="15">
        <v>0</v>
      </c>
      <c r="G33" s="15">
        <v>0</v>
      </c>
      <c r="I33" s="15">
        <v>0</v>
      </c>
      <c r="K33" s="15">
        <v>10000</v>
      </c>
      <c r="M33" s="15">
        <v>9999237500</v>
      </c>
      <c r="O33" s="15">
        <v>10000000000</v>
      </c>
      <c r="Q33" s="15">
        <f t="shared" si="0"/>
        <v>-762500</v>
      </c>
    </row>
    <row r="34" spans="1:17" ht="21" x14ac:dyDescent="0.25">
      <c r="A34" s="17" t="s">
        <v>268</v>
      </c>
      <c r="C34" s="15">
        <v>0</v>
      </c>
      <c r="E34" s="15">
        <v>0</v>
      </c>
      <c r="G34" s="15">
        <v>0</v>
      </c>
      <c r="I34" s="15">
        <v>0</v>
      </c>
      <c r="K34" s="15">
        <v>35140673</v>
      </c>
      <c r="M34" s="15">
        <v>28121753520731</v>
      </c>
      <c r="O34" s="15">
        <v>32438965161900</v>
      </c>
      <c r="Q34" s="15">
        <f t="shared" si="0"/>
        <v>-4317211641169</v>
      </c>
    </row>
    <row r="35" spans="1:17" ht="21" x14ac:dyDescent="0.25">
      <c r="A35" s="17" t="s">
        <v>267</v>
      </c>
      <c r="C35" s="15">
        <v>0</v>
      </c>
      <c r="E35" s="15">
        <v>0</v>
      </c>
      <c r="G35" s="15">
        <v>0</v>
      </c>
      <c r="I35" s="15">
        <v>0</v>
      </c>
      <c r="K35" s="15">
        <v>9810496</v>
      </c>
      <c r="M35" s="15">
        <v>7845466711376</v>
      </c>
      <c r="O35" s="15">
        <v>9057049907200</v>
      </c>
      <c r="Q35" s="15">
        <f t="shared" si="0"/>
        <v>-1211583195824</v>
      </c>
    </row>
    <row r="36" spans="1:17" ht="21" x14ac:dyDescent="0.25">
      <c r="A36" s="17" t="s">
        <v>276</v>
      </c>
      <c r="C36" s="15">
        <v>0</v>
      </c>
      <c r="E36" s="15">
        <v>0</v>
      </c>
      <c r="G36" s="15">
        <v>0</v>
      </c>
      <c r="I36" s="15">
        <v>0</v>
      </c>
      <c r="K36" s="15">
        <v>73400</v>
      </c>
      <c r="M36" s="15">
        <v>73400000000</v>
      </c>
      <c r="O36" s="15">
        <v>69876903079</v>
      </c>
      <c r="Q36" s="15">
        <f t="shared" si="0"/>
        <v>3523096921</v>
      </c>
    </row>
    <row r="37" spans="1:17" ht="21" x14ac:dyDescent="0.25">
      <c r="A37" s="17" t="s">
        <v>310</v>
      </c>
      <c r="C37" s="15">
        <v>0</v>
      </c>
      <c r="E37" s="15">
        <v>0</v>
      </c>
      <c r="G37" s="15">
        <v>0</v>
      </c>
      <c r="I37" s="15">
        <v>0</v>
      </c>
      <c r="K37" s="15">
        <v>121200</v>
      </c>
      <c r="M37" s="15">
        <v>121200000000</v>
      </c>
      <c r="O37" s="15">
        <v>113313359197</v>
      </c>
      <c r="Q37" s="15">
        <f t="shared" si="0"/>
        <v>7886640803</v>
      </c>
    </row>
    <row r="38" spans="1:17" ht="21" x14ac:dyDescent="0.25">
      <c r="A38" s="17" t="s">
        <v>266</v>
      </c>
      <c r="C38" s="15">
        <v>0</v>
      </c>
      <c r="E38" s="15">
        <v>0</v>
      </c>
      <c r="G38" s="15">
        <v>0</v>
      </c>
      <c r="I38" s="15">
        <v>0</v>
      </c>
      <c r="K38" s="15">
        <v>335030</v>
      </c>
      <c r="M38" s="15">
        <v>335030000000</v>
      </c>
      <c r="O38" s="15">
        <v>330670501341</v>
      </c>
      <c r="Q38" s="15">
        <f t="shared" si="0"/>
        <v>4359498659</v>
      </c>
    </row>
    <row r="39" spans="1:17" ht="21" x14ac:dyDescent="0.25">
      <c r="A39" s="17" t="s">
        <v>265</v>
      </c>
      <c r="C39" s="15">
        <v>0</v>
      </c>
      <c r="E39" s="15">
        <v>0</v>
      </c>
      <c r="G39" s="15">
        <v>0</v>
      </c>
      <c r="I39" s="15">
        <v>0</v>
      </c>
      <c r="K39" s="15">
        <v>100000</v>
      </c>
      <c r="M39" s="15">
        <v>100000000000</v>
      </c>
      <c r="O39" s="15">
        <v>93982633277</v>
      </c>
      <c r="Q39" s="15">
        <f t="shared" si="0"/>
        <v>6017366723</v>
      </c>
    </row>
    <row r="40" spans="1:17" ht="21" x14ac:dyDescent="0.25">
      <c r="A40" s="17" t="s">
        <v>311</v>
      </c>
      <c r="C40" s="15">
        <v>0</v>
      </c>
      <c r="E40" s="15">
        <v>0</v>
      </c>
      <c r="G40" s="15">
        <v>0</v>
      </c>
      <c r="I40" s="15">
        <v>0</v>
      </c>
      <c r="K40" s="15">
        <v>74000</v>
      </c>
      <c r="M40" s="15">
        <v>74000000000</v>
      </c>
      <c r="O40" s="15">
        <v>72350202876</v>
      </c>
      <c r="Q40" s="15">
        <f t="shared" si="0"/>
        <v>1649797124</v>
      </c>
    </row>
    <row r="41" spans="1:17" ht="21" x14ac:dyDescent="0.25">
      <c r="A41" s="17" t="s">
        <v>277</v>
      </c>
      <c r="C41" s="15">
        <v>0</v>
      </c>
      <c r="E41" s="15">
        <v>0</v>
      </c>
      <c r="G41" s="15">
        <v>0</v>
      </c>
      <c r="I41" s="15">
        <v>0</v>
      </c>
      <c r="K41" s="15">
        <v>1000000</v>
      </c>
      <c r="M41" s="15">
        <v>1000000000000</v>
      </c>
      <c r="O41" s="15">
        <v>939474359617</v>
      </c>
      <c r="Q41" s="15">
        <f t="shared" si="0"/>
        <v>60525640383</v>
      </c>
    </row>
    <row r="42" spans="1:17" ht="21" x14ac:dyDescent="0.25">
      <c r="A42" s="17" t="s">
        <v>278</v>
      </c>
      <c r="C42" s="15">
        <v>0</v>
      </c>
      <c r="E42" s="15">
        <v>0</v>
      </c>
      <c r="G42" s="15">
        <v>0</v>
      </c>
      <c r="I42" s="15">
        <v>0</v>
      </c>
      <c r="K42" s="15">
        <v>2373000</v>
      </c>
      <c r="M42" s="15">
        <v>2373000000000</v>
      </c>
      <c r="O42" s="15">
        <v>2211562275517</v>
      </c>
      <c r="Q42" s="15">
        <f t="shared" si="0"/>
        <v>161437724483</v>
      </c>
    </row>
    <row r="43" spans="1:17" ht="21" x14ac:dyDescent="0.25">
      <c r="A43" s="17" t="s">
        <v>318</v>
      </c>
      <c r="C43" s="15">
        <v>0</v>
      </c>
      <c r="E43" s="15">
        <v>0</v>
      </c>
      <c r="G43" s="15">
        <v>0</v>
      </c>
      <c r="I43" s="15">
        <v>0</v>
      </c>
      <c r="K43" s="15">
        <v>724410</v>
      </c>
      <c r="M43" s="15">
        <v>2278923040953</v>
      </c>
      <c r="O43" s="15">
        <v>1888944776514</v>
      </c>
      <c r="Q43" s="15">
        <f t="shared" si="0"/>
        <v>389978264439</v>
      </c>
    </row>
    <row r="44" spans="1:17" ht="21" x14ac:dyDescent="0.25">
      <c r="A44" s="17" t="s">
        <v>319</v>
      </c>
      <c r="C44" s="15">
        <v>0</v>
      </c>
      <c r="E44" s="15">
        <v>0</v>
      </c>
      <c r="G44" s="15">
        <v>0</v>
      </c>
      <c r="I44" s="15">
        <v>0</v>
      </c>
      <c r="K44" s="15">
        <v>305135</v>
      </c>
      <c r="M44" s="15">
        <v>305135000000</v>
      </c>
      <c r="O44" s="15">
        <v>260870532105</v>
      </c>
      <c r="Q44" s="15">
        <f t="shared" si="0"/>
        <v>44264467895</v>
      </c>
    </row>
    <row r="45" spans="1:17" ht="21" x14ac:dyDescent="0.25">
      <c r="A45" s="17" t="s">
        <v>320</v>
      </c>
      <c r="C45" s="15">
        <v>0</v>
      </c>
      <c r="E45" s="15">
        <v>0</v>
      </c>
      <c r="G45" s="15">
        <v>0</v>
      </c>
      <c r="I45" s="15">
        <v>0</v>
      </c>
      <c r="K45" s="15">
        <v>201535</v>
      </c>
      <c r="M45" s="15">
        <v>201535000000</v>
      </c>
      <c r="O45" s="15">
        <v>160353202335</v>
      </c>
      <c r="Q45" s="15">
        <f t="shared" si="0"/>
        <v>41181797665</v>
      </c>
    </row>
    <row r="46" spans="1:17" ht="21" x14ac:dyDescent="0.25">
      <c r="A46" s="17" t="s">
        <v>132</v>
      </c>
      <c r="C46" s="15">
        <v>0</v>
      </c>
      <c r="E46" s="15">
        <v>0</v>
      </c>
      <c r="G46" s="15">
        <v>0</v>
      </c>
      <c r="I46" s="15">
        <v>0</v>
      </c>
      <c r="K46" s="15">
        <v>300000</v>
      </c>
      <c r="M46" s="15">
        <v>289408323000</v>
      </c>
      <c r="O46" s="15">
        <v>287758653525</v>
      </c>
      <c r="Q46" s="15">
        <f t="shared" si="0"/>
        <v>1649669475</v>
      </c>
    </row>
    <row r="47" spans="1:17" ht="21" x14ac:dyDescent="0.25">
      <c r="A47" s="17" t="s">
        <v>270</v>
      </c>
      <c r="C47" s="15">
        <v>0</v>
      </c>
      <c r="E47" s="15">
        <v>0</v>
      </c>
      <c r="G47" s="15">
        <v>0</v>
      </c>
      <c r="I47" s="15">
        <v>0</v>
      </c>
      <c r="K47" s="15">
        <v>4100000</v>
      </c>
      <c r="M47" s="15">
        <v>4100000000000</v>
      </c>
      <c r="O47" s="15">
        <v>3794137674941</v>
      </c>
      <c r="Q47" s="15">
        <f t="shared" si="0"/>
        <v>305862325059</v>
      </c>
    </row>
    <row r="48" spans="1:17" ht="21" x14ac:dyDescent="0.25">
      <c r="A48" s="17" t="s">
        <v>321</v>
      </c>
      <c r="C48" s="15">
        <v>0</v>
      </c>
      <c r="E48" s="15">
        <v>0</v>
      </c>
      <c r="G48" s="15">
        <v>0</v>
      </c>
      <c r="I48" s="15">
        <v>0</v>
      </c>
      <c r="K48" s="15">
        <v>84110</v>
      </c>
      <c r="M48" s="15">
        <v>283294636418</v>
      </c>
      <c r="O48" s="15">
        <v>246352275493</v>
      </c>
      <c r="Q48" s="15">
        <f t="shared" si="0"/>
        <v>36942360925</v>
      </c>
    </row>
    <row r="49" spans="1:17" ht="21" x14ac:dyDescent="0.25">
      <c r="A49" s="17" t="s">
        <v>395</v>
      </c>
      <c r="C49" s="15">
        <v>0</v>
      </c>
      <c r="E49" s="15">
        <v>0</v>
      </c>
      <c r="G49" s="15">
        <v>0</v>
      </c>
      <c r="I49" s="15">
        <v>0</v>
      </c>
      <c r="K49" s="15">
        <v>0</v>
      </c>
      <c r="M49" s="15">
        <v>0</v>
      </c>
      <c r="O49" s="15">
        <v>0</v>
      </c>
      <c r="Q49" s="15">
        <v>41704147007</v>
      </c>
    </row>
    <row r="50" spans="1:17" ht="21.75" thickBot="1" x14ac:dyDescent="0.3">
      <c r="A50" s="17" t="s">
        <v>396</v>
      </c>
      <c r="C50" s="15">
        <v>0</v>
      </c>
      <c r="E50" s="15">
        <v>0</v>
      </c>
      <c r="G50" s="15">
        <v>0</v>
      </c>
      <c r="I50" s="15">
        <v>0</v>
      </c>
      <c r="K50" s="15">
        <v>0</v>
      </c>
      <c r="M50" s="15">
        <v>0</v>
      </c>
      <c r="O50" s="15">
        <v>0</v>
      </c>
      <c r="Q50" s="15">
        <v>1442060411565</v>
      </c>
    </row>
    <row r="51" spans="1:17" ht="21.75" thickBot="1" x14ac:dyDescent="0.3">
      <c r="A51" s="17" t="s">
        <v>25</v>
      </c>
      <c r="C51" s="15" t="s">
        <v>25</v>
      </c>
      <c r="E51" s="18">
        <f>SUM(E8:E50)</f>
        <v>33</v>
      </c>
      <c r="F51" s="17"/>
      <c r="G51" s="18">
        <f>SUM(G8:G50)</f>
        <v>54462</v>
      </c>
      <c r="H51" s="17"/>
      <c r="I51" s="18">
        <f>SUM(I8:I50)</f>
        <v>-54429</v>
      </c>
      <c r="K51" s="15" t="s">
        <v>25</v>
      </c>
      <c r="M51" s="18">
        <f>SUM(M8:M50)</f>
        <v>130135507164841</v>
      </c>
      <c r="N51" s="17"/>
      <c r="O51" s="18">
        <f>SUM(O8:O50)</f>
        <v>137035432624385</v>
      </c>
      <c r="P51" s="17"/>
      <c r="Q51" s="18">
        <f>SUM(Q8:Q50)</f>
        <v>-5416160900972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2:Q68"/>
  <sheetViews>
    <sheetView rightToLeft="1" workbookViewId="0">
      <selection activeCell="E19" sqref="E19"/>
    </sheetView>
  </sheetViews>
  <sheetFormatPr defaultRowHeight="18.75" x14ac:dyDescent="0.25"/>
  <cols>
    <col min="1" max="1" width="40.28515625" style="20" bestFit="1" customWidth="1"/>
    <col min="2" max="2" width="1" style="20" customWidth="1"/>
    <col min="3" max="3" width="20" style="20" customWidth="1"/>
    <col min="4" max="4" width="1" style="20" customWidth="1"/>
    <col min="5" max="5" width="24" style="20" customWidth="1"/>
    <col min="6" max="6" width="1" style="20" customWidth="1"/>
    <col min="7" max="7" width="24" style="20" customWidth="1"/>
    <col min="8" max="8" width="1" style="20" customWidth="1"/>
    <col min="9" max="9" width="34" style="20" customWidth="1"/>
    <col min="10" max="10" width="1" style="20" customWidth="1"/>
    <col min="11" max="11" width="20" style="20" customWidth="1"/>
    <col min="12" max="12" width="1" style="20" customWidth="1"/>
    <col min="13" max="13" width="24" style="20" customWidth="1"/>
    <col min="14" max="14" width="1" style="20" customWidth="1"/>
    <col min="15" max="15" width="24" style="20" customWidth="1"/>
    <col min="16" max="16" width="1" style="20" customWidth="1"/>
    <col min="17" max="17" width="34" style="20" customWidth="1"/>
    <col min="18" max="18" width="1" style="20" customWidth="1"/>
    <col min="19" max="19" width="9.140625" style="20" customWidth="1"/>
    <col min="20" max="16384" width="9.140625" style="20"/>
  </cols>
  <sheetData>
    <row r="2" spans="1:17" s="20" customFormat="1" ht="26.25" x14ac:dyDescent="0.25">
      <c r="A2" s="19" t="s">
        <v>0</v>
      </c>
      <c r="B2" s="19" t="s">
        <v>0</v>
      </c>
      <c r="C2" s="19" t="s">
        <v>0</v>
      </c>
      <c r="D2" s="19" t="s">
        <v>0</v>
      </c>
      <c r="E2" s="19" t="s">
        <v>0</v>
      </c>
      <c r="F2" s="19" t="s">
        <v>0</v>
      </c>
      <c r="G2" s="19" t="s">
        <v>0</v>
      </c>
      <c r="H2" s="19" t="s">
        <v>0</v>
      </c>
      <c r="I2" s="19" t="s">
        <v>0</v>
      </c>
      <c r="J2" s="19" t="s">
        <v>0</v>
      </c>
      <c r="K2" s="19" t="s">
        <v>0</v>
      </c>
      <c r="L2" s="19" t="s">
        <v>0</v>
      </c>
      <c r="M2" s="19" t="s">
        <v>0</v>
      </c>
      <c r="N2" s="19" t="s">
        <v>0</v>
      </c>
      <c r="O2" s="19" t="s">
        <v>0</v>
      </c>
      <c r="P2" s="19" t="s">
        <v>0</v>
      </c>
      <c r="Q2" s="19" t="s">
        <v>0</v>
      </c>
    </row>
    <row r="3" spans="1:17" s="20" customFormat="1" ht="26.25" x14ac:dyDescent="0.25">
      <c r="A3" s="19" t="s">
        <v>257</v>
      </c>
      <c r="B3" s="19" t="s">
        <v>257</v>
      </c>
      <c r="C3" s="19" t="s">
        <v>257</v>
      </c>
      <c r="D3" s="19" t="s">
        <v>257</v>
      </c>
      <c r="E3" s="19" t="s">
        <v>257</v>
      </c>
      <c r="F3" s="19" t="s">
        <v>257</v>
      </c>
      <c r="G3" s="19" t="s">
        <v>257</v>
      </c>
      <c r="H3" s="19" t="s">
        <v>257</v>
      </c>
      <c r="I3" s="19" t="s">
        <v>257</v>
      </c>
      <c r="J3" s="19" t="s">
        <v>257</v>
      </c>
      <c r="K3" s="19" t="s">
        <v>257</v>
      </c>
      <c r="L3" s="19" t="s">
        <v>257</v>
      </c>
      <c r="M3" s="19" t="s">
        <v>257</v>
      </c>
      <c r="N3" s="19" t="s">
        <v>257</v>
      </c>
      <c r="O3" s="19" t="s">
        <v>257</v>
      </c>
      <c r="P3" s="19" t="s">
        <v>257</v>
      </c>
      <c r="Q3" s="19" t="s">
        <v>257</v>
      </c>
    </row>
    <row r="4" spans="1:17" s="20" customFormat="1" ht="26.25" x14ac:dyDescent="0.25">
      <c r="A4" s="19" t="s">
        <v>2</v>
      </c>
      <c r="B4" s="19" t="s">
        <v>2</v>
      </c>
      <c r="C4" s="19" t="s">
        <v>2</v>
      </c>
      <c r="D4" s="19" t="s">
        <v>2</v>
      </c>
      <c r="E4" s="19" t="s">
        <v>2</v>
      </c>
      <c r="F4" s="19" t="s">
        <v>2</v>
      </c>
      <c r="G4" s="19" t="s">
        <v>2</v>
      </c>
      <c r="H4" s="19" t="s">
        <v>2</v>
      </c>
      <c r="I4" s="19" t="s">
        <v>2</v>
      </c>
      <c r="J4" s="19" t="s">
        <v>2</v>
      </c>
      <c r="K4" s="19" t="s">
        <v>2</v>
      </c>
      <c r="L4" s="19" t="s">
        <v>2</v>
      </c>
      <c r="M4" s="19" t="s">
        <v>2</v>
      </c>
      <c r="N4" s="19" t="s">
        <v>2</v>
      </c>
      <c r="O4" s="19" t="s">
        <v>2</v>
      </c>
      <c r="P4" s="19" t="s">
        <v>2</v>
      </c>
      <c r="Q4" s="19" t="s">
        <v>2</v>
      </c>
    </row>
    <row r="6" spans="1:17" s="20" customFormat="1" ht="26.25" x14ac:dyDescent="0.25">
      <c r="A6" s="21" t="s">
        <v>3</v>
      </c>
      <c r="C6" s="21" t="s">
        <v>259</v>
      </c>
      <c r="D6" s="21" t="s">
        <v>259</v>
      </c>
      <c r="E6" s="21" t="s">
        <v>259</v>
      </c>
      <c r="F6" s="21" t="s">
        <v>259</v>
      </c>
      <c r="G6" s="21" t="s">
        <v>259</v>
      </c>
      <c r="H6" s="21" t="s">
        <v>259</v>
      </c>
      <c r="I6" s="21" t="s">
        <v>259</v>
      </c>
      <c r="K6" s="21" t="s">
        <v>260</v>
      </c>
      <c r="L6" s="21" t="s">
        <v>260</v>
      </c>
      <c r="M6" s="21" t="s">
        <v>260</v>
      </c>
      <c r="N6" s="21" t="s">
        <v>260</v>
      </c>
      <c r="O6" s="21" t="s">
        <v>260</v>
      </c>
      <c r="P6" s="21" t="s">
        <v>260</v>
      </c>
      <c r="Q6" s="21" t="s">
        <v>260</v>
      </c>
    </row>
    <row r="7" spans="1:17" s="20" customFormat="1" ht="26.25" x14ac:dyDescent="0.25">
      <c r="A7" s="21" t="s">
        <v>3</v>
      </c>
      <c r="C7" s="21" t="s">
        <v>7</v>
      </c>
      <c r="E7" s="21" t="s">
        <v>303</v>
      </c>
      <c r="G7" s="21" t="s">
        <v>304</v>
      </c>
      <c r="I7" s="21" t="s">
        <v>305</v>
      </c>
      <c r="K7" s="21" t="s">
        <v>7</v>
      </c>
      <c r="M7" s="21" t="s">
        <v>303</v>
      </c>
      <c r="O7" s="21" t="s">
        <v>304</v>
      </c>
      <c r="Q7" s="21" t="s">
        <v>305</v>
      </c>
    </row>
    <row r="8" spans="1:17" s="20" customFormat="1" ht="21" x14ac:dyDescent="0.25">
      <c r="A8" s="22" t="s">
        <v>15</v>
      </c>
      <c r="C8" s="20">
        <v>11000000</v>
      </c>
      <c r="E8" s="20">
        <v>67049181958</v>
      </c>
      <c r="G8" s="20">
        <v>66174651229</v>
      </c>
      <c r="I8" s="20">
        <f>+E8-G8</f>
        <v>874530729</v>
      </c>
      <c r="K8" s="20">
        <v>11000000</v>
      </c>
      <c r="M8" s="20">
        <v>67049181958</v>
      </c>
      <c r="O8" s="20">
        <v>50861992370</v>
      </c>
      <c r="Q8" s="20">
        <f>+M8-O8</f>
        <v>16187189588</v>
      </c>
    </row>
    <row r="9" spans="1:17" s="20" customFormat="1" ht="21" x14ac:dyDescent="0.25">
      <c r="A9" s="22" t="s">
        <v>20</v>
      </c>
      <c r="C9" s="20">
        <v>4137000</v>
      </c>
      <c r="E9" s="20">
        <v>332924510671</v>
      </c>
      <c r="G9" s="20">
        <v>277263920066</v>
      </c>
      <c r="I9" s="20">
        <f t="shared" ref="I9:I67" si="0">+E9-G9</f>
        <v>55660590605</v>
      </c>
      <c r="K9" s="20">
        <v>4137000</v>
      </c>
      <c r="M9" s="20">
        <v>332924510671</v>
      </c>
      <c r="O9" s="20">
        <v>400306283261</v>
      </c>
      <c r="Q9" s="20">
        <f t="shared" ref="Q9:Q67" si="1">+M9-O9</f>
        <v>-67381772590</v>
      </c>
    </row>
    <row r="10" spans="1:17" s="20" customFormat="1" ht="21" x14ac:dyDescent="0.25">
      <c r="A10" s="22" t="s">
        <v>24</v>
      </c>
      <c r="C10" s="20">
        <v>494909488</v>
      </c>
      <c r="E10" s="20">
        <v>3484433384313</v>
      </c>
      <c r="G10" s="20">
        <v>3407701085053</v>
      </c>
      <c r="I10" s="20">
        <f t="shared" si="0"/>
        <v>76732299260</v>
      </c>
      <c r="K10" s="20">
        <v>494909488</v>
      </c>
      <c r="M10" s="20">
        <v>3484433384313</v>
      </c>
      <c r="O10" s="20">
        <v>2821943516102</v>
      </c>
      <c r="Q10" s="20">
        <f t="shared" si="1"/>
        <v>662489868211</v>
      </c>
    </row>
    <row r="11" spans="1:17" s="20" customFormat="1" ht="21" x14ac:dyDescent="0.25">
      <c r="A11" s="22" t="s">
        <v>22</v>
      </c>
      <c r="C11" s="20">
        <v>6614044</v>
      </c>
      <c r="E11" s="20">
        <v>3541379659079</v>
      </c>
      <c r="G11" s="20">
        <v>3102404435238</v>
      </c>
      <c r="I11" s="20">
        <f t="shared" si="0"/>
        <v>438975223841</v>
      </c>
      <c r="K11" s="20">
        <v>6614044</v>
      </c>
      <c r="M11" s="20">
        <v>3541379659079</v>
      </c>
      <c r="O11" s="20">
        <v>2604787556081</v>
      </c>
      <c r="Q11" s="20">
        <f t="shared" si="1"/>
        <v>936592102998</v>
      </c>
    </row>
    <row r="12" spans="1:17" s="20" customFormat="1" ht="21" x14ac:dyDescent="0.25">
      <c r="A12" s="22" t="s">
        <v>19</v>
      </c>
      <c r="C12" s="20">
        <v>1325774</v>
      </c>
      <c r="E12" s="20">
        <v>24879182577</v>
      </c>
      <c r="G12" s="20">
        <v>20417247405</v>
      </c>
      <c r="I12" s="20">
        <f t="shared" si="0"/>
        <v>4461935172</v>
      </c>
      <c r="K12" s="20">
        <v>1325774</v>
      </c>
      <c r="M12" s="20">
        <v>24879182577</v>
      </c>
      <c r="O12" s="20">
        <v>29246795160</v>
      </c>
      <c r="Q12" s="20">
        <f t="shared" si="1"/>
        <v>-4367612583</v>
      </c>
    </row>
    <row r="13" spans="1:17" s="20" customFormat="1" ht="21" x14ac:dyDescent="0.25">
      <c r="A13" s="22" t="s">
        <v>18</v>
      </c>
      <c r="C13" s="20">
        <v>14495303</v>
      </c>
      <c r="E13" s="20">
        <v>245037105291</v>
      </c>
      <c r="G13" s="20">
        <v>208645742748</v>
      </c>
      <c r="I13" s="20">
        <f t="shared" si="0"/>
        <v>36391362543</v>
      </c>
      <c r="K13" s="20">
        <v>14495303</v>
      </c>
      <c r="M13" s="20">
        <v>245037105291</v>
      </c>
      <c r="O13" s="20">
        <v>299601891872</v>
      </c>
      <c r="Q13" s="20">
        <f t="shared" si="1"/>
        <v>-54564786581</v>
      </c>
    </row>
    <row r="14" spans="1:17" s="20" customFormat="1" ht="21" x14ac:dyDescent="0.25">
      <c r="A14" s="22" t="s">
        <v>21</v>
      </c>
      <c r="C14" s="20">
        <v>164496851</v>
      </c>
      <c r="E14" s="20">
        <v>3480982819211</v>
      </c>
      <c r="G14" s="20">
        <v>3392812507075</v>
      </c>
      <c r="I14" s="20">
        <f t="shared" si="0"/>
        <v>88170312136</v>
      </c>
      <c r="K14" s="20">
        <v>164496851</v>
      </c>
      <c r="M14" s="20">
        <v>3480982819211</v>
      </c>
      <c r="O14" s="20">
        <v>3030506547778</v>
      </c>
      <c r="Q14" s="20">
        <f t="shared" si="1"/>
        <v>450476271433</v>
      </c>
    </row>
    <row r="15" spans="1:17" s="20" customFormat="1" ht="21" x14ac:dyDescent="0.25">
      <c r="A15" s="22" t="s">
        <v>23</v>
      </c>
      <c r="C15" s="20">
        <v>9090119780</v>
      </c>
      <c r="E15" s="20">
        <v>17924172194774</v>
      </c>
      <c r="G15" s="20">
        <v>17598935208732</v>
      </c>
      <c r="I15" s="20">
        <f t="shared" si="0"/>
        <v>325236986042</v>
      </c>
      <c r="K15" s="20">
        <v>9090119780</v>
      </c>
      <c r="M15" s="20">
        <v>17924172194774</v>
      </c>
      <c r="O15" s="20">
        <v>15001943458595</v>
      </c>
      <c r="Q15" s="20">
        <f t="shared" si="1"/>
        <v>2922228736179</v>
      </c>
    </row>
    <row r="16" spans="1:17" s="20" customFormat="1" ht="21" x14ac:dyDescent="0.25">
      <c r="A16" s="22" t="s">
        <v>17</v>
      </c>
      <c r="C16" s="20">
        <v>139143412</v>
      </c>
      <c r="E16" s="20">
        <v>2477740251370</v>
      </c>
      <c r="G16" s="20">
        <v>2414569142322</v>
      </c>
      <c r="I16" s="20">
        <f t="shared" si="0"/>
        <v>63171109048</v>
      </c>
      <c r="K16" s="20">
        <v>139143412</v>
      </c>
      <c r="M16" s="20">
        <v>2477740251370</v>
      </c>
      <c r="O16" s="20">
        <v>2159954787005</v>
      </c>
      <c r="Q16" s="20">
        <f t="shared" si="1"/>
        <v>317785464365</v>
      </c>
    </row>
    <row r="17" spans="1:17" s="20" customFormat="1" ht="21" x14ac:dyDescent="0.25">
      <c r="A17" s="22" t="s">
        <v>129</v>
      </c>
      <c r="C17" s="20">
        <v>10000000</v>
      </c>
      <c r="E17" s="20">
        <v>9611270918737</v>
      </c>
      <c r="G17" s="20">
        <v>9116014234625</v>
      </c>
      <c r="I17" s="20">
        <f t="shared" si="0"/>
        <v>495256684112</v>
      </c>
      <c r="K17" s="20">
        <v>10000000</v>
      </c>
      <c r="M17" s="20">
        <v>9611270918737</v>
      </c>
      <c r="O17" s="20">
        <v>9475537500000</v>
      </c>
      <c r="Q17" s="20">
        <f t="shared" si="1"/>
        <v>135733418737</v>
      </c>
    </row>
    <row r="18" spans="1:17" s="20" customFormat="1" ht="21" x14ac:dyDescent="0.25">
      <c r="A18" s="22" t="s">
        <v>87</v>
      </c>
      <c r="C18" s="20">
        <v>2000000</v>
      </c>
      <c r="E18" s="20">
        <v>1999542500000</v>
      </c>
      <c r="G18" s="20">
        <v>1999542500000</v>
      </c>
      <c r="I18" s="20">
        <f t="shared" si="0"/>
        <v>0</v>
      </c>
      <c r="K18" s="20">
        <v>2000000</v>
      </c>
      <c r="M18" s="20">
        <v>1999542500000</v>
      </c>
      <c r="O18" s="20">
        <v>1999847500000</v>
      </c>
      <c r="Q18" s="20">
        <f t="shared" si="1"/>
        <v>-305000000</v>
      </c>
    </row>
    <row r="19" spans="1:17" s="20" customFormat="1" ht="21" x14ac:dyDescent="0.25">
      <c r="A19" s="22" t="s">
        <v>72</v>
      </c>
      <c r="C19" s="20">
        <v>741800</v>
      </c>
      <c r="E19" s="20">
        <v>724713725804</v>
      </c>
      <c r="G19" s="20">
        <v>704697123650</v>
      </c>
      <c r="I19" s="20">
        <f t="shared" si="0"/>
        <v>20016602154</v>
      </c>
      <c r="K19" s="20">
        <v>741800</v>
      </c>
      <c r="M19" s="20">
        <v>724713725804</v>
      </c>
      <c r="O19" s="20">
        <v>541109255273</v>
      </c>
      <c r="Q19" s="20">
        <f t="shared" si="1"/>
        <v>183604470531</v>
      </c>
    </row>
    <row r="20" spans="1:17" s="20" customFormat="1" ht="21" x14ac:dyDescent="0.25">
      <c r="A20" s="22" t="s">
        <v>75</v>
      </c>
      <c r="C20" s="20">
        <v>1010965</v>
      </c>
      <c r="E20" s="20">
        <v>838909005657</v>
      </c>
      <c r="G20" s="20">
        <v>817137800860</v>
      </c>
      <c r="I20" s="20">
        <f t="shared" si="0"/>
        <v>21771204797</v>
      </c>
      <c r="K20" s="20">
        <v>1010965</v>
      </c>
      <c r="M20" s="20">
        <v>838909005657</v>
      </c>
      <c r="O20" s="20">
        <v>636353941811</v>
      </c>
      <c r="Q20" s="20">
        <f t="shared" si="1"/>
        <v>202555063846</v>
      </c>
    </row>
    <row r="21" spans="1:17" s="20" customFormat="1" ht="21" x14ac:dyDescent="0.25">
      <c r="A21" s="22" t="s">
        <v>114</v>
      </c>
      <c r="C21" s="20">
        <v>1000000</v>
      </c>
      <c r="E21" s="20">
        <v>999771250000</v>
      </c>
      <c r="G21" s="20">
        <v>999771250000</v>
      </c>
      <c r="I21" s="20">
        <f t="shared" si="0"/>
        <v>0</v>
      </c>
      <c r="K21" s="20">
        <v>1000000</v>
      </c>
      <c r="M21" s="20">
        <v>999771250000</v>
      </c>
      <c r="O21" s="20">
        <v>999923750000</v>
      </c>
      <c r="Q21" s="20">
        <f t="shared" si="1"/>
        <v>-152500000</v>
      </c>
    </row>
    <row r="22" spans="1:17" s="20" customFormat="1" ht="21" x14ac:dyDescent="0.25">
      <c r="A22" s="22" t="s">
        <v>69</v>
      </c>
      <c r="C22" s="20">
        <v>52417</v>
      </c>
      <c r="E22" s="20">
        <v>41661458590</v>
      </c>
      <c r="G22" s="20">
        <v>40247047381</v>
      </c>
      <c r="I22" s="20">
        <f t="shared" si="0"/>
        <v>1414411209</v>
      </c>
      <c r="K22" s="20">
        <v>52417</v>
      </c>
      <c r="M22" s="20">
        <v>41661458590</v>
      </c>
      <c r="O22" s="20">
        <v>31819934244</v>
      </c>
      <c r="Q22" s="20">
        <f t="shared" si="1"/>
        <v>9841524346</v>
      </c>
    </row>
    <row r="23" spans="1:17" s="20" customFormat="1" ht="21" x14ac:dyDescent="0.25">
      <c r="A23" s="22" t="s">
        <v>65</v>
      </c>
      <c r="C23" s="20">
        <v>73594</v>
      </c>
      <c r="E23" s="20">
        <v>61138209794</v>
      </c>
      <c r="G23" s="20">
        <v>59599711266</v>
      </c>
      <c r="I23" s="20">
        <f t="shared" si="0"/>
        <v>1538498528</v>
      </c>
      <c r="K23" s="20">
        <v>73594</v>
      </c>
      <c r="M23" s="20">
        <v>61138209794</v>
      </c>
      <c r="O23" s="20">
        <v>46617508203</v>
      </c>
      <c r="Q23" s="20">
        <f t="shared" si="1"/>
        <v>14520701591</v>
      </c>
    </row>
    <row r="24" spans="1:17" s="20" customFormat="1" ht="21" x14ac:dyDescent="0.25">
      <c r="A24" s="22" t="s">
        <v>67</v>
      </c>
      <c r="C24" s="20">
        <v>339795</v>
      </c>
      <c r="E24" s="20">
        <v>273598099265</v>
      </c>
      <c r="G24" s="20">
        <v>267014378535</v>
      </c>
      <c r="I24" s="20">
        <f t="shared" si="0"/>
        <v>6583720730</v>
      </c>
      <c r="K24" s="20">
        <v>339795</v>
      </c>
      <c r="M24" s="20">
        <v>273598099265</v>
      </c>
      <c r="O24" s="20">
        <v>210011274919</v>
      </c>
      <c r="Q24" s="20">
        <f t="shared" si="1"/>
        <v>63586824346</v>
      </c>
    </row>
    <row r="25" spans="1:17" s="20" customFormat="1" ht="21" x14ac:dyDescent="0.25">
      <c r="A25" s="22" t="s">
        <v>62</v>
      </c>
      <c r="C25" s="20">
        <v>46184</v>
      </c>
      <c r="E25" s="20">
        <v>40494102854</v>
      </c>
      <c r="G25" s="20">
        <v>39662981017</v>
      </c>
      <c r="I25" s="20">
        <f t="shared" si="0"/>
        <v>831121837</v>
      </c>
      <c r="K25" s="20">
        <v>46184</v>
      </c>
      <c r="M25" s="20">
        <v>40494102854</v>
      </c>
      <c r="O25" s="20">
        <v>30663837704</v>
      </c>
      <c r="Q25" s="20">
        <f t="shared" si="1"/>
        <v>9830265150</v>
      </c>
    </row>
    <row r="26" spans="1:17" s="20" customFormat="1" ht="21" x14ac:dyDescent="0.25">
      <c r="A26" s="22" t="s">
        <v>132</v>
      </c>
      <c r="C26" s="20">
        <v>10179000</v>
      </c>
      <c r="E26" s="20">
        <v>9953252906458</v>
      </c>
      <c r="G26" s="20">
        <v>9780910973696</v>
      </c>
      <c r="I26" s="20">
        <f t="shared" si="0"/>
        <v>172341932762</v>
      </c>
      <c r="K26" s="20">
        <v>10179000</v>
      </c>
      <c r="M26" s="20">
        <v>9953252906458</v>
      </c>
      <c r="O26" s="20">
        <v>9763651114104</v>
      </c>
      <c r="Q26" s="20">
        <f t="shared" si="1"/>
        <v>189601792354</v>
      </c>
    </row>
    <row r="27" spans="1:17" s="20" customFormat="1" ht="21" x14ac:dyDescent="0.25">
      <c r="A27" s="22" t="s">
        <v>126</v>
      </c>
      <c r="C27" s="20">
        <v>6420000</v>
      </c>
      <c r="E27" s="20">
        <v>5755407269357</v>
      </c>
      <c r="G27" s="20">
        <v>5777172509419</v>
      </c>
      <c r="I27" s="20">
        <f t="shared" si="0"/>
        <v>-21765240062</v>
      </c>
      <c r="K27" s="20">
        <v>6420000</v>
      </c>
      <c r="M27" s="20">
        <v>5755407269357</v>
      </c>
      <c r="O27" s="20">
        <v>5749410002140</v>
      </c>
      <c r="Q27" s="20">
        <f t="shared" si="1"/>
        <v>5997267217</v>
      </c>
    </row>
    <row r="28" spans="1:17" s="20" customFormat="1" ht="21" x14ac:dyDescent="0.25">
      <c r="A28" s="22" t="s">
        <v>77</v>
      </c>
      <c r="C28" s="20">
        <v>3000000</v>
      </c>
      <c r="E28" s="20">
        <v>2999313750000</v>
      </c>
      <c r="G28" s="20">
        <v>2999313750000</v>
      </c>
      <c r="I28" s="20">
        <f t="shared" si="0"/>
        <v>0</v>
      </c>
      <c r="K28" s="20">
        <v>3000000</v>
      </c>
      <c r="M28" s="20">
        <v>2999313750000</v>
      </c>
      <c r="O28" s="20">
        <v>2961152194927</v>
      </c>
      <c r="Q28" s="20">
        <f t="shared" si="1"/>
        <v>38161555073</v>
      </c>
    </row>
    <row r="29" spans="1:17" s="20" customFormat="1" ht="21" x14ac:dyDescent="0.25">
      <c r="A29" s="22" t="s">
        <v>90</v>
      </c>
      <c r="C29" s="20">
        <v>3500000</v>
      </c>
      <c r="E29" s="20">
        <v>3499199375000</v>
      </c>
      <c r="G29" s="20">
        <v>3499199375000</v>
      </c>
      <c r="I29" s="20">
        <f t="shared" si="0"/>
        <v>0</v>
      </c>
      <c r="K29" s="20">
        <v>3500000</v>
      </c>
      <c r="M29" s="20">
        <v>3499199375000</v>
      </c>
      <c r="O29" s="20">
        <v>3442512488406</v>
      </c>
      <c r="Q29" s="20">
        <f t="shared" si="1"/>
        <v>56686886594</v>
      </c>
    </row>
    <row r="30" spans="1:17" s="20" customFormat="1" ht="21" x14ac:dyDescent="0.25">
      <c r="A30" s="22" t="s">
        <v>135</v>
      </c>
      <c r="C30" s="20">
        <v>7340000</v>
      </c>
      <c r="E30" s="20">
        <v>6987857441875</v>
      </c>
      <c r="G30" s="20">
        <v>6797163833019</v>
      </c>
      <c r="I30" s="20">
        <f t="shared" si="0"/>
        <v>190693608856</v>
      </c>
      <c r="K30" s="20">
        <v>7340000</v>
      </c>
      <c r="M30" s="20">
        <v>6987857441875</v>
      </c>
      <c r="O30" s="20">
        <v>6857596353830</v>
      </c>
      <c r="Q30" s="20">
        <f t="shared" si="1"/>
        <v>130261088045</v>
      </c>
    </row>
    <row r="31" spans="1:17" s="20" customFormat="1" ht="21" x14ac:dyDescent="0.25">
      <c r="A31" s="22" t="s">
        <v>59</v>
      </c>
      <c r="C31" s="20">
        <v>1440000</v>
      </c>
      <c r="E31" s="20">
        <v>1439670600000</v>
      </c>
      <c r="G31" s="20">
        <v>1439670600000</v>
      </c>
      <c r="I31" s="20">
        <f t="shared" si="0"/>
        <v>0</v>
      </c>
      <c r="K31" s="20">
        <v>1440000</v>
      </c>
      <c r="M31" s="20">
        <v>1439670600000</v>
      </c>
      <c r="O31" s="20">
        <v>1439890200000</v>
      </c>
      <c r="Q31" s="20">
        <f t="shared" si="1"/>
        <v>-219600000</v>
      </c>
    </row>
    <row r="32" spans="1:17" s="20" customFormat="1" ht="21" x14ac:dyDescent="0.25">
      <c r="A32" s="22" t="s">
        <v>172</v>
      </c>
      <c r="C32" s="20">
        <v>450000</v>
      </c>
      <c r="E32" s="20">
        <v>449897062500</v>
      </c>
      <c r="G32" s="20">
        <v>449897062500</v>
      </c>
      <c r="I32" s="20">
        <f t="shared" si="0"/>
        <v>0</v>
      </c>
      <c r="K32" s="20">
        <v>450000</v>
      </c>
      <c r="M32" s="20">
        <v>449897062500</v>
      </c>
      <c r="O32" s="20">
        <v>437289254151</v>
      </c>
      <c r="Q32" s="20">
        <f t="shared" si="1"/>
        <v>12607808349</v>
      </c>
    </row>
    <row r="33" spans="1:17" s="20" customFormat="1" ht="21" x14ac:dyDescent="0.25">
      <c r="A33" s="22" t="s">
        <v>138</v>
      </c>
      <c r="C33" s="20">
        <v>3000000</v>
      </c>
      <c r="E33" s="20">
        <v>2664920260012</v>
      </c>
      <c r="G33" s="20">
        <v>2702030769041</v>
      </c>
      <c r="I33" s="20">
        <f t="shared" si="0"/>
        <v>-37110509029</v>
      </c>
      <c r="K33" s="20">
        <v>3000000</v>
      </c>
      <c r="M33" s="20">
        <v>2664920260012</v>
      </c>
      <c r="O33" s="20">
        <v>2516217123813</v>
      </c>
      <c r="Q33" s="20">
        <f t="shared" si="1"/>
        <v>148703136199</v>
      </c>
    </row>
    <row r="34" spans="1:17" s="20" customFormat="1" ht="21" x14ac:dyDescent="0.25">
      <c r="A34" s="22" t="s">
        <v>80</v>
      </c>
      <c r="C34" s="20">
        <v>1000000</v>
      </c>
      <c r="E34" s="20">
        <v>999771250000</v>
      </c>
      <c r="G34" s="20">
        <v>999771250000</v>
      </c>
      <c r="I34" s="20">
        <f t="shared" si="0"/>
        <v>0</v>
      </c>
      <c r="K34" s="20">
        <v>1000000</v>
      </c>
      <c r="M34" s="20">
        <v>999771250000</v>
      </c>
      <c r="O34" s="20">
        <v>966723281728</v>
      </c>
      <c r="Q34" s="20">
        <f t="shared" si="1"/>
        <v>33047968272</v>
      </c>
    </row>
    <row r="35" spans="1:17" s="20" customFormat="1" ht="21" x14ac:dyDescent="0.25">
      <c r="A35" s="22" t="s">
        <v>120</v>
      </c>
      <c r="C35" s="20">
        <v>2495000</v>
      </c>
      <c r="E35" s="20">
        <v>2494429268750</v>
      </c>
      <c r="G35" s="20">
        <v>2494429268750</v>
      </c>
      <c r="I35" s="20">
        <f t="shared" si="0"/>
        <v>0</v>
      </c>
      <c r="K35" s="20">
        <v>2495000</v>
      </c>
      <c r="M35" s="20">
        <v>2494429268750</v>
      </c>
      <c r="O35" s="20">
        <v>2494809756250</v>
      </c>
      <c r="Q35" s="20">
        <f t="shared" si="1"/>
        <v>-380487500</v>
      </c>
    </row>
    <row r="36" spans="1:17" s="20" customFormat="1" ht="21" x14ac:dyDescent="0.25">
      <c r="A36" s="22" t="s">
        <v>175</v>
      </c>
      <c r="C36" s="20">
        <v>995000</v>
      </c>
      <c r="E36" s="20">
        <v>994772393750</v>
      </c>
      <c r="G36" s="20">
        <v>994772393750</v>
      </c>
      <c r="I36" s="20">
        <f t="shared" si="0"/>
        <v>0</v>
      </c>
      <c r="K36" s="20">
        <v>995000</v>
      </c>
      <c r="M36" s="20">
        <v>994772393750</v>
      </c>
      <c r="O36" s="20">
        <v>994924131250</v>
      </c>
      <c r="Q36" s="20">
        <f t="shared" si="1"/>
        <v>-151737500</v>
      </c>
    </row>
    <row r="37" spans="1:17" s="20" customFormat="1" ht="21" x14ac:dyDescent="0.25">
      <c r="A37" s="22" t="s">
        <v>141</v>
      </c>
      <c r="C37" s="20">
        <v>2098065</v>
      </c>
      <c r="E37" s="20">
        <v>1846313254794</v>
      </c>
      <c r="G37" s="20">
        <v>1811075923243</v>
      </c>
      <c r="I37" s="20">
        <f t="shared" si="0"/>
        <v>35237331551</v>
      </c>
      <c r="K37" s="20">
        <v>2098065</v>
      </c>
      <c r="M37" s="20">
        <v>1846313254794</v>
      </c>
      <c r="O37" s="20">
        <v>1756682868532</v>
      </c>
      <c r="Q37" s="20">
        <f t="shared" si="1"/>
        <v>89630386262</v>
      </c>
    </row>
    <row r="38" spans="1:17" s="20" customFormat="1" ht="21" x14ac:dyDescent="0.25">
      <c r="A38" s="22" t="s">
        <v>53</v>
      </c>
      <c r="C38" s="20">
        <v>252190</v>
      </c>
      <c r="E38" s="20">
        <v>952903846307</v>
      </c>
      <c r="G38" s="20">
        <v>928882523602</v>
      </c>
      <c r="I38" s="20">
        <f t="shared" si="0"/>
        <v>24021322705</v>
      </c>
      <c r="K38" s="20">
        <v>252190</v>
      </c>
      <c r="M38" s="20">
        <v>952903846307</v>
      </c>
      <c r="O38" s="20">
        <v>747621584017</v>
      </c>
      <c r="Q38" s="20">
        <f t="shared" si="1"/>
        <v>205282262290</v>
      </c>
    </row>
    <row r="39" spans="1:17" s="20" customFormat="1" ht="21" x14ac:dyDescent="0.25">
      <c r="A39" s="22" t="s">
        <v>46</v>
      </c>
      <c r="C39" s="20">
        <v>3207600</v>
      </c>
      <c r="E39" s="20">
        <v>6637667910498</v>
      </c>
      <c r="G39" s="20">
        <v>6524288190151</v>
      </c>
      <c r="I39" s="20">
        <f t="shared" si="0"/>
        <v>113379720347</v>
      </c>
      <c r="K39" s="20">
        <v>3207600</v>
      </c>
      <c r="M39" s="20">
        <v>6637667910498</v>
      </c>
      <c r="O39" s="20">
        <v>5305371256402</v>
      </c>
      <c r="Q39" s="20">
        <f t="shared" si="1"/>
        <v>1332296654096</v>
      </c>
    </row>
    <row r="40" spans="1:17" s="20" customFormat="1" ht="21" x14ac:dyDescent="0.25">
      <c r="A40" s="22" t="s">
        <v>144</v>
      </c>
      <c r="C40" s="20">
        <v>7793740</v>
      </c>
      <c r="E40" s="20">
        <v>7036487973396</v>
      </c>
      <c r="G40" s="20">
        <v>6759102089675</v>
      </c>
      <c r="I40" s="20">
        <f t="shared" si="0"/>
        <v>277385883721</v>
      </c>
      <c r="K40" s="20">
        <v>7793740</v>
      </c>
      <c r="M40" s="20">
        <v>7036487973396</v>
      </c>
      <c r="O40" s="20">
        <v>6515872522053</v>
      </c>
      <c r="Q40" s="20">
        <f t="shared" si="1"/>
        <v>520615451343</v>
      </c>
    </row>
    <row r="41" spans="1:17" s="20" customFormat="1" ht="21" x14ac:dyDescent="0.25">
      <c r="A41" s="22" t="s">
        <v>50</v>
      </c>
      <c r="C41" s="20">
        <v>460251</v>
      </c>
      <c r="E41" s="20">
        <v>2579398125532</v>
      </c>
      <c r="G41" s="20">
        <v>2537357522502</v>
      </c>
      <c r="I41" s="20">
        <f t="shared" si="0"/>
        <v>42040603030</v>
      </c>
      <c r="K41" s="20">
        <v>460251</v>
      </c>
      <c r="M41" s="20">
        <v>2579398125532</v>
      </c>
      <c r="O41" s="20">
        <v>2085467356101</v>
      </c>
      <c r="Q41" s="20">
        <f t="shared" si="1"/>
        <v>493930769431</v>
      </c>
    </row>
    <row r="42" spans="1:17" s="20" customFormat="1" ht="21" x14ac:dyDescent="0.25">
      <c r="A42" s="22" t="s">
        <v>147</v>
      </c>
      <c r="C42" s="20">
        <v>6048600</v>
      </c>
      <c r="E42" s="20">
        <v>5697548189850</v>
      </c>
      <c r="G42" s="20">
        <v>5264797291067</v>
      </c>
      <c r="I42" s="20">
        <f t="shared" si="0"/>
        <v>432750898783</v>
      </c>
      <c r="K42" s="20">
        <v>6048600</v>
      </c>
      <c r="M42" s="20">
        <v>5697548189850</v>
      </c>
      <c r="O42" s="20">
        <v>5262848453204</v>
      </c>
      <c r="Q42" s="20">
        <f t="shared" si="1"/>
        <v>434699736646</v>
      </c>
    </row>
    <row r="43" spans="1:17" s="20" customFormat="1" ht="21" x14ac:dyDescent="0.25">
      <c r="A43" s="22" t="s">
        <v>56</v>
      </c>
      <c r="C43" s="20">
        <v>963700</v>
      </c>
      <c r="E43" s="20">
        <v>5147632975215</v>
      </c>
      <c r="G43" s="20">
        <v>5065620670789</v>
      </c>
      <c r="I43" s="20">
        <f t="shared" si="0"/>
        <v>82012304426</v>
      </c>
      <c r="K43" s="20">
        <v>963700</v>
      </c>
      <c r="M43" s="20">
        <v>5147632975215</v>
      </c>
      <c r="O43" s="20">
        <v>4184129349583</v>
      </c>
      <c r="Q43" s="20">
        <f t="shared" si="1"/>
        <v>963503625632</v>
      </c>
    </row>
    <row r="44" spans="1:17" s="20" customFormat="1" ht="21" x14ac:dyDescent="0.25">
      <c r="A44" s="22" t="s">
        <v>148</v>
      </c>
      <c r="C44" s="20">
        <v>15171600</v>
      </c>
      <c r="E44" s="20">
        <v>13539421255554</v>
      </c>
      <c r="G44" s="20">
        <v>13417120627424</v>
      </c>
      <c r="I44" s="20">
        <f t="shared" si="0"/>
        <v>122300628130</v>
      </c>
      <c r="K44" s="20">
        <v>15171600</v>
      </c>
      <c r="M44" s="20">
        <v>13539421255554</v>
      </c>
      <c r="O44" s="20">
        <v>14088669204253</v>
      </c>
      <c r="Q44" s="20">
        <f t="shared" si="1"/>
        <v>-549247948699</v>
      </c>
    </row>
    <row r="45" spans="1:17" s="20" customFormat="1" ht="21" x14ac:dyDescent="0.25">
      <c r="A45" s="22" t="s">
        <v>169</v>
      </c>
      <c r="C45" s="20">
        <v>1995000</v>
      </c>
      <c r="E45" s="20">
        <v>1994543643750</v>
      </c>
      <c r="G45" s="20">
        <v>1994543643750</v>
      </c>
      <c r="I45" s="20">
        <f t="shared" si="0"/>
        <v>0</v>
      </c>
      <c r="K45" s="20">
        <v>1995000</v>
      </c>
      <c r="M45" s="20">
        <v>1994543643750</v>
      </c>
      <c r="O45" s="20">
        <v>1994847881250</v>
      </c>
      <c r="Q45" s="20">
        <f t="shared" si="1"/>
        <v>-304237500</v>
      </c>
    </row>
    <row r="46" spans="1:17" s="20" customFormat="1" ht="21" x14ac:dyDescent="0.25">
      <c r="A46" s="22" t="s">
        <v>83</v>
      </c>
      <c r="C46" s="20">
        <v>2390000</v>
      </c>
      <c r="E46" s="20">
        <v>2389453287500</v>
      </c>
      <c r="G46" s="20">
        <v>2389453287500</v>
      </c>
      <c r="I46" s="20">
        <f t="shared" si="0"/>
        <v>0</v>
      </c>
      <c r="K46" s="20">
        <v>2390000</v>
      </c>
      <c r="M46" s="20">
        <v>2389453287500</v>
      </c>
      <c r="O46" s="20">
        <v>2390000000000</v>
      </c>
      <c r="Q46" s="20">
        <f t="shared" si="1"/>
        <v>-546712500</v>
      </c>
    </row>
    <row r="47" spans="1:17" s="20" customFormat="1" ht="21" x14ac:dyDescent="0.25">
      <c r="A47" s="22" t="s">
        <v>123</v>
      </c>
      <c r="C47" s="20">
        <v>2400000</v>
      </c>
      <c r="E47" s="20">
        <v>2399451000000</v>
      </c>
      <c r="G47" s="20">
        <v>2399451000000</v>
      </c>
      <c r="I47" s="20">
        <f t="shared" si="0"/>
        <v>0</v>
      </c>
      <c r="K47" s="20">
        <v>2400000</v>
      </c>
      <c r="M47" s="20">
        <v>2399451000000</v>
      </c>
      <c r="O47" s="20">
        <v>2400000000000</v>
      </c>
      <c r="Q47" s="20">
        <f t="shared" si="1"/>
        <v>-549000000</v>
      </c>
    </row>
    <row r="48" spans="1:17" s="20" customFormat="1" ht="21" x14ac:dyDescent="0.25">
      <c r="A48" s="22" t="s">
        <v>150</v>
      </c>
      <c r="C48" s="20">
        <v>267211</v>
      </c>
      <c r="E48" s="20">
        <v>218396091807</v>
      </c>
      <c r="G48" s="20">
        <v>206839455343</v>
      </c>
      <c r="I48" s="20">
        <f t="shared" si="0"/>
        <v>11556636464</v>
      </c>
      <c r="K48" s="20">
        <v>267211</v>
      </c>
      <c r="M48" s="20">
        <v>218396091807</v>
      </c>
      <c r="O48" s="20">
        <v>246825472810</v>
      </c>
      <c r="Q48" s="20">
        <f t="shared" si="1"/>
        <v>-28429381003</v>
      </c>
    </row>
    <row r="49" spans="1:17" s="20" customFormat="1" ht="21" x14ac:dyDescent="0.25">
      <c r="A49" s="22" t="s">
        <v>153</v>
      </c>
      <c r="C49" s="20">
        <v>8733899</v>
      </c>
      <c r="E49" s="20">
        <v>7187856509249</v>
      </c>
      <c r="G49" s="20">
        <v>7193121845625</v>
      </c>
      <c r="I49" s="20">
        <f t="shared" si="0"/>
        <v>-5265336376</v>
      </c>
      <c r="K49" s="20">
        <v>8733899</v>
      </c>
      <c r="M49" s="20">
        <v>7187856509249</v>
      </c>
      <c r="O49" s="20">
        <v>8295145940800</v>
      </c>
      <c r="Q49" s="20">
        <f t="shared" si="1"/>
        <v>-1107289431551</v>
      </c>
    </row>
    <row r="50" spans="1:17" s="20" customFormat="1" ht="21" x14ac:dyDescent="0.25">
      <c r="A50" s="22" t="s">
        <v>110</v>
      </c>
      <c r="C50" s="20">
        <v>21094</v>
      </c>
      <c r="E50" s="20">
        <v>17341628394</v>
      </c>
      <c r="G50" s="20">
        <v>17341628394</v>
      </c>
      <c r="I50" s="20">
        <f t="shared" si="0"/>
        <v>0</v>
      </c>
      <c r="K50" s="20">
        <v>21094</v>
      </c>
      <c r="M50" s="20">
        <v>17341628394</v>
      </c>
      <c r="O50" s="20">
        <v>17349563999</v>
      </c>
      <c r="Q50" s="20">
        <f t="shared" si="1"/>
        <v>-7935605</v>
      </c>
    </row>
    <row r="51" spans="1:17" s="20" customFormat="1" ht="21" x14ac:dyDescent="0.25">
      <c r="A51" s="22" t="s">
        <v>99</v>
      </c>
      <c r="C51" s="20">
        <v>928124</v>
      </c>
      <c r="E51" s="20">
        <v>769350141768</v>
      </c>
      <c r="G51" s="20">
        <v>769350141768</v>
      </c>
      <c r="I51" s="20">
        <f t="shared" si="0"/>
        <v>0</v>
      </c>
      <c r="K51" s="20">
        <v>928124</v>
      </c>
      <c r="M51" s="20">
        <v>769350141768</v>
      </c>
      <c r="O51" s="20">
        <v>772741635971</v>
      </c>
      <c r="Q51" s="20">
        <f t="shared" si="1"/>
        <v>-3391494203</v>
      </c>
    </row>
    <row r="52" spans="1:17" s="20" customFormat="1" ht="21" x14ac:dyDescent="0.25">
      <c r="A52" s="22" t="s">
        <v>102</v>
      </c>
      <c r="C52" s="20">
        <v>850361</v>
      </c>
      <c r="E52" s="20">
        <v>681212895366</v>
      </c>
      <c r="G52" s="20">
        <v>663112851008</v>
      </c>
      <c r="I52" s="20">
        <f t="shared" si="0"/>
        <v>18100044358</v>
      </c>
      <c r="K52" s="20">
        <v>850361</v>
      </c>
      <c r="M52" s="20">
        <v>681212895366</v>
      </c>
      <c r="O52" s="20">
        <v>671687778625</v>
      </c>
      <c r="Q52" s="20">
        <f t="shared" si="1"/>
        <v>9525116741</v>
      </c>
    </row>
    <row r="53" spans="1:17" s="20" customFormat="1" ht="21" x14ac:dyDescent="0.25">
      <c r="A53" s="22" t="s">
        <v>156</v>
      </c>
      <c r="C53" s="20">
        <v>4920074</v>
      </c>
      <c r="E53" s="20">
        <v>4030089614197</v>
      </c>
      <c r="G53" s="20">
        <v>3993108959126</v>
      </c>
      <c r="I53" s="20">
        <f t="shared" si="0"/>
        <v>36980655071</v>
      </c>
      <c r="K53" s="20">
        <v>4920074</v>
      </c>
      <c r="M53" s="20">
        <v>4030089614197</v>
      </c>
      <c r="O53" s="20">
        <v>4732127173200</v>
      </c>
      <c r="Q53" s="20">
        <f t="shared" si="1"/>
        <v>-702037559003</v>
      </c>
    </row>
    <row r="54" spans="1:17" s="20" customFormat="1" ht="21" x14ac:dyDescent="0.25">
      <c r="A54" s="22" t="s">
        <v>159</v>
      </c>
      <c r="C54" s="20">
        <v>1919665</v>
      </c>
      <c r="E54" s="20">
        <v>1548536994689</v>
      </c>
      <c r="G54" s="20">
        <v>1512156148971</v>
      </c>
      <c r="I54" s="20">
        <f t="shared" si="0"/>
        <v>36380845718</v>
      </c>
      <c r="K54" s="20">
        <v>1919665</v>
      </c>
      <c r="M54" s="20">
        <v>1548536994689</v>
      </c>
      <c r="O54" s="20">
        <v>1823873716500</v>
      </c>
      <c r="Q54" s="20">
        <f t="shared" si="1"/>
        <v>-275336721811</v>
      </c>
    </row>
    <row r="55" spans="1:17" s="20" customFormat="1" ht="21" x14ac:dyDescent="0.25">
      <c r="A55" s="22" t="s">
        <v>162</v>
      </c>
      <c r="C55" s="20">
        <v>161080</v>
      </c>
      <c r="E55" s="20">
        <v>139110685949</v>
      </c>
      <c r="G55" s="20">
        <v>133197986589</v>
      </c>
      <c r="I55" s="20">
        <f t="shared" si="0"/>
        <v>5912699360</v>
      </c>
      <c r="K55" s="20">
        <v>161080</v>
      </c>
      <c r="M55" s="20">
        <v>139110685949</v>
      </c>
      <c r="O55" s="20">
        <v>156650300000</v>
      </c>
      <c r="Q55" s="20">
        <f t="shared" si="1"/>
        <v>-17539614051</v>
      </c>
    </row>
    <row r="56" spans="1:17" s="20" customFormat="1" ht="21" x14ac:dyDescent="0.25">
      <c r="A56" s="22" t="s">
        <v>109</v>
      </c>
      <c r="C56" s="20">
        <v>254870</v>
      </c>
      <c r="E56" s="20">
        <v>206922642685</v>
      </c>
      <c r="G56" s="20">
        <v>205897038313</v>
      </c>
      <c r="I56" s="20">
        <f t="shared" si="0"/>
        <v>1025604372</v>
      </c>
      <c r="K56" s="20">
        <v>254870</v>
      </c>
      <c r="M56" s="20">
        <v>206922642685</v>
      </c>
      <c r="O56" s="20">
        <v>206444180430</v>
      </c>
      <c r="Q56" s="20">
        <f t="shared" si="1"/>
        <v>478462255</v>
      </c>
    </row>
    <row r="57" spans="1:17" s="20" customFormat="1" ht="21" x14ac:dyDescent="0.25">
      <c r="A57" s="22" t="s">
        <v>117</v>
      </c>
      <c r="C57" s="20">
        <v>500000</v>
      </c>
      <c r="E57" s="20">
        <v>448276933189</v>
      </c>
      <c r="G57" s="20">
        <v>444307341441</v>
      </c>
      <c r="I57" s="20">
        <f t="shared" si="0"/>
        <v>3969591748</v>
      </c>
      <c r="K57" s="20">
        <v>500000</v>
      </c>
      <c r="M57" s="20">
        <v>448276933189</v>
      </c>
      <c r="O57" s="20">
        <v>432000000000</v>
      </c>
      <c r="Q57" s="20">
        <f t="shared" si="1"/>
        <v>16276933189</v>
      </c>
    </row>
    <row r="58" spans="1:17" s="20" customFormat="1" ht="21" x14ac:dyDescent="0.25">
      <c r="A58" s="22" t="s">
        <v>112</v>
      </c>
      <c r="C58" s="20">
        <v>2030000</v>
      </c>
      <c r="E58" s="20">
        <v>1508756792917</v>
      </c>
      <c r="G58" s="20">
        <v>1508756792917</v>
      </c>
      <c r="I58" s="20">
        <f t="shared" si="0"/>
        <v>0</v>
      </c>
      <c r="K58" s="20">
        <v>2030000</v>
      </c>
      <c r="M58" s="20">
        <v>1508756792917</v>
      </c>
      <c r="O58" s="20">
        <v>1509570592419</v>
      </c>
      <c r="Q58" s="20">
        <f t="shared" si="1"/>
        <v>-813799502</v>
      </c>
    </row>
    <row r="59" spans="1:17" s="20" customFormat="1" ht="21" x14ac:dyDescent="0.25">
      <c r="A59" s="22" t="s">
        <v>104</v>
      </c>
      <c r="C59" s="20">
        <v>2600000</v>
      </c>
      <c r="E59" s="20">
        <v>1994393678062</v>
      </c>
      <c r="G59" s="20">
        <v>1994393678062</v>
      </c>
      <c r="I59" s="20">
        <f t="shared" si="0"/>
        <v>0</v>
      </c>
      <c r="K59" s="20">
        <v>2600000</v>
      </c>
      <c r="M59" s="20">
        <v>1994393678062</v>
      </c>
      <c r="O59" s="20">
        <v>1994951250000</v>
      </c>
      <c r="Q59" s="20">
        <f t="shared" si="1"/>
        <v>-557571938</v>
      </c>
    </row>
    <row r="60" spans="1:17" s="20" customFormat="1" ht="21" x14ac:dyDescent="0.25">
      <c r="A60" s="22" t="s">
        <v>96</v>
      </c>
      <c r="C60" s="20">
        <v>622799</v>
      </c>
      <c r="E60" s="20">
        <v>498268438785</v>
      </c>
      <c r="G60" s="20">
        <v>498268438785</v>
      </c>
      <c r="I60" s="20">
        <f t="shared" si="0"/>
        <v>0</v>
      </c>
      <c r="K60" s="20">
        <v>622799</v>
      </c>
      <c r="M60" s="20">
        <v>498268438785</v>
      </c>
      <c r="O60" s="20">
        <v>498496448744</v>
      </c>
      <c r="Q60" s="20">
        <f t="shared" si="1"/>
        <v>-228009959</v>
      </c>
    </row>
    <row r="61" spans="1:17" s="20" customFormat="1" ht="21" x14ac:dyDescent="0.25">
      <c r="A61" s="22" t="s">
        <v>106</v>
      </c>
      <c r="C61" s="20">
        <v>6990000</v>
      </c>
      <c r="E61" s="20">
        <v>5265410761704</v>
      </c>
      <c r="G61" s="20">
        <v>5265410761704</v>
      </c>
      <c r="I61" s="20">
        <f t="shared" si="0"/>
        <v>0</v>
      </c>
      <c r="K61" s="20">
        <v>6990000</v>
      </c>
      <c r="M61" s="20">
        <v>5265410761704</v>
      </c>
      <c r="O61" s="20">
        <v>5266851750000</v>
      </c>
      <c r="Q61" s="20">
        <f t="shared" si="1"/>
        <v>-1440988296</v>
      </c>
    </row>
    <row r="62" spans="1:17" s="20" customFormat="1" ht="21" x14ac:dyDescent="0.25">
      <c r="A62" s="22" t="s">
        <v>167</v>
      </c>
      <c r="C62" s="20">
        <v>22000000</v>
      </c>
      <c r="E62" s="20">
        <v>17264685799515</v>
      </c>
      <c r="G62" s="20">
        <v>17740282981767</v>
      </c>
      <c r="I62" s="20">
        <f t="shared" si="0"/>
        <v>-475597182252</v>
      </c>
      <c r="K62" s="20">
        <v>22000000</v>
      </c>
      <c r="M62" s="20">
        <v>17264685799515</v>
      </c>
      <c r="O62" s="20">
        <v>19603320000000</v>
      </c>
      <c r="Q62" s="20">
        <f t="shared" si="1"/>
        <v>-2338634200485</v>
      </c>
    </row>
    <row r="63" spans="1:17" s="20" customFormat="1" ht="21" x14ac:dyDescent="0.25">
      <c r="A63" s="22" t="s">
        <v>164</v>
      </c>
      <c r="C63" s="20">
        <v>5635032</v>
      </c>
      <c r="E63" s="20">
        <v>4409801055142</v>
      </c>
      <c r="G63" s="20">
        <v>4617274908103</v>
      </c>
      <c r="I63" s="20">
        <f t="shared" si="0"/>
        <v>-207473852961</v>
      </c>
      <c r="K63" s="20">
        <v>5635032</v>
      </c>
      <c r="M63" s="20">
        <v>4409801055142</v>
      </c>
      <c r="O63" s="20">
        <v>5044142544480</v>
      </c>
      <c r="Q63" s="20">
        <f t="shared" si="1"/>
        <v>-634341489338</v>
      </c>
    </row>
    <row r="64" spans="1:17" s="20" customFormat="1" ht="21" x14ac:dyDescent="0.25">
      <c r="A64" s="22" t="s">
        <v>93</v>
      </c>
      <c r="C64" s="20">
        <v>5000000</v>
      </c>
      <c r="E64" s="20">
        <v>3862116338750</v>
      </c>
      <c r="G64" s="20">
        <v>3862116338750</v>
      </c>
      <c r="I64" s="20">
        <f t="shared" si="0"/>
        <v>0</v>
      </c>
      <c r="K64" s="20">
        <v>5000000</v>
      </c>
      <c r="M64" s="20">
        <v>3862116338750</v>
      </c>
      <c r="O64" s="20">
        <v>3863035517322</v>
      </c>
      <c r="Q64" s="20">
        <f t="shared" si="1"/>
        <v>-919178572</v>
      </c>
    </row>
    <row r="65" spans="1:17" s="20" customFormat="1" ht="21" x14ac:dyDescent="0.25">
      <c r="A65" s="22" t="s">
        <v>178</v>
      </c>
      <c r="C65" s="20">
        <v>2500000</v>
      </c>
      <c r="E65" s="20">
        <v>1967674791406</v>
      </c>
      <c r="G65" s="20">
        <v>1968158750000</v>
      </c>
      <c r="I65" s="20">
        <f t="shared" si="0"/>
        <v>-483958594</v>
      </c>
      <c r="K65" s="20">
        <v>2500000</v>
      </c>
      <c r="M65" s="20">
        <v>1967674791406</v>
      </c>
      <c r="O65" s="20">
        <v>1968158750000</v>
      </c>
      <c r="Q65" s="20">
        <f t="shared" si="1"/>
        <v>-483958594</v>
      </c>
    </row>
    <row r="66" spans="1:17" s="20" customFormat="1" ht="21" x14ac:dyDescent="0.25">
      <c r="A66" s="22" t="s">
        <v>183</v>
      </c>
      <c r="C66" s="20">
        <v>1500000</v>
      </c>
      <c r="E66" s="20">
        <v>1283256387937</v>
      </c>
      <c r="G66" s="20">
        <v>1283550000000</v>
      </c>
      <c r="I66" s="20">
        <f t="shared" si="0"/>
        <v>-293612063</v>
      </c>
      <c r="K66" s="20">
        <v>1500000</v>
      </c>
      <c r="M66" s="20">
        <v>1283256387937</v>
      </c>
      <c r="O66" s="20">
        <v>1283550000000</v>
      </c>
      <c r="Q66" s="20">
        <f t="shared" si="1"/>
        <v>-293612063</v>
      </c>
    </row>
    <row r="67" spans="1:17" s="20" customFormat="1" ht="21" x14ac:dyDescent="0.25">
      <c r="A67" s="22" t="s">
        <v>181</v>
      </c>
      <c r="C67" s="20">
        <v>161151</v>
      </c>
      <c r="E67" s="20">
        <v>133845569070</v>
      </c>
      <c r="G67" s="20">
        <v>133906291539</v>
      </c>
      <c r="I67" s="20">
        <f t="shared" si="0"/>
        <v>-60722469</v>
      </c>
      <c r="K67" s="20">
        <v>161151</v>
      </c>
      <c r="M67" s="20">
        <v>133845569070</v>
      </c>
      <c r="O67" s="20">
        <v>133906291539</v>
      </c>
      <c r="Q67" s="20">
        <f t="shared" si="1"/>
        <v>-60722469</v>
      </c>
    </row>
    <row r="68" spans="1:17" s="20" customFormat="1" ht="21" x14ac:dyDescent="0.25">
      <c r="A68" s="22" t="s">
        <v>25</v>
      </c>
      <c r="C68" s="20" t="s">
        <v>25</v>
      </c>
      <c r="E68" s="23">
        <f>SUM(E8:E67)</f>
        <v>188064314350624</v>
      </c>
      <c r="F68" s="22"/>
      <c r="G68" s="23">
        <f>SUM(G8:G67)</f>
        <v>185569187860285</v>
      </c>
      <c r="H68" s="22"/>
      <c r="I68" s="23">
        <f>SUM(I8:I67)</f>
        <v>2495126490339</v>
      </c>
      <c r="K68" s="20" t="s">
        <v>25</v>
      </c>
      <c r="M68" s="23">
        <f>SUM(M8:M67)</f>
        <v>188064314350624</v>
      </c>
      <c r="N68" s="22"/>
      <c r="O68" s="23">
        <f>SUM(O8:O67)</f>
        <v>183247552613211</v>
      </c>
      <c r="P68" s="22"/>
      <c r="Q68" s="23">
        <f>SUM(Q8:Q67)</f>
        <v>4816761737413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2967-CB05-43B4-8442-793AF502C9F4}">
  <sheetPr codeName="Sheet2"/>
  <dimension ref="A2:Y20"/>
  <sheetViews>
    <sheetView rightToLeft="1" topLeftCell="B1" workbookViewId="0">
      <selection activeCell="S18" sqref="Q18:S18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20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11" style="1" customWidth="1"/>
    <col min="10" max="10" width="1" style="1" customWidth="1"/>
    <col min="11" max="11" width="22" style="1" customWidth="1"/>
    <col min="12" max="12" width="1" style="1" customWidth="1"/>
    <col min="13" max="13" width="13" style="1" customWidth="1"/>
    <col min="14" max="14" width="1" style="1" customWidth="1"/>
    <col min="15" max="15" width="22" style="1" customWidth="1"/>
    <col min="16" max="16" width="1" style="1" customWidth="1"/>
    <col min="17" max="17" width="20" style="1" customWidth="1"/>
    <col min="18" max="18" width="1" style="1" customWidth="1"/>
    <col min="19" max="19" width="16" style="1" customWidth="1"/>
    <col min="20" max="20" width="1" style="1" customWidth="1"/>
    <col min="21" max="21" width="24" style="1" customWidth="1"/>
    <col min="22" max="22" width="1" style="1" customWidth="1"/>
    <col min="23" max="23" width="24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</row>
    <row r="3" spans="1:25" ht="26.25" x14ac:dyDescent="0.2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</row>
    <row r="4" spans="1:25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2</v>
      </c>
    </row>
    <row r="6" spans="1:25" ht="27" thickBot="1" x14ac:dyDescent="0.3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I6" s="11" t="s">
        <v>5</v>
      </c>
      <c r="J6" s="11" t="s">
        <v>5</v>
      </c>
      <c r="K6" s="11" t="s">
        <v>5</v>
      </c>
      <c r="L6" s="11" t="s">
        <v>5</v>
      </c>
      <c r="M6" s="11" t="s">
        <v>5</v>
      </c>
      <c r="N6" s="11" t="s">
        <v>5</v>
      </c>
      <c r="O6" s="11" t="s">
        <v>5</v>
      </c>
      <c r="Q6" s="11" t="s">
        <v>6</v>
      </c>
      <c r="R6" s="11" t="s">
        <v>6</v>
      </c>
      <c r="S6" s="11" t="s">
        <v>6</v>
      </c>
      <c r="T6" s="11" t="s">
        <v>6</v>
      </c>
      <c r="U6" s="11" t="s">
        <v>6</v>
      </c>
      <c r="V6" s="11" t="s">
        <v>6</v>
      </c>
      <c r="W6" s="11" t="s">
        <v>6</v>
      </c>
      <c r="X6" s="11" t="s">
        <v>6</v>
      </c>
      <c r="Y6" s="11" t="s">
        <v>6</v>
      </c>
    </row>
    <row r="7" spans="1:25" ht="27" thickBot="1" x14ac:dyDescent="0.3">
      <c r="A7" s="11" t="s">
        <v>3</v>
      </c>
      <c r="C7" s="11" t="s">
        <v>7</v>
      </c>
      <c r="E7" s="11" t="s">
        <v>8</v>
      </c>
      <c r="G7" s="11" t="s">
        <v>9</v>
      </c>
      <c r="I7" s="11" t="s">
        <v>10</v>
      </c>
      <c r="J7" s="11" t="s">
        <v>10</v>
      </c>
      <c r="K7" s="11" t="s">
        <v>10</v>
      </c>
      <c r="M7" s="11" t="s">
        <v>11</v>
      </c>
      <c r="N7" s="11" t="s">
        <v>11</v>
      </c>
      <c r="O7" s="11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5" ht="27" thickBot="1" x14ac:dyDescent="0.3">
      <c r="A8" s="11" t="s">
        <v>3</v>
      </c>
      <c r="C8" s="11" t="s">
        <v>7</v>
      </c>
      <c r="E8" s="11" t="s">
        <v>8</v>
      </c>
      <c r="G8" s="11" t="s">
        <v>9</v>
      </c>
      <c r="I8" s="4" t="s">
        <v>7</v>
      </c>
      <c r="K8" s="4" t="s">
        <v>8</v>
      </c>
      <c r="M8" s="4" t="s">
        <v>7</v>
      </c>
      <c r="O8" s="4" t="s">
        <v>14</v>
      </c>
      <c r="Q8" s="11" t="s">
        <v>7</v>
      </c>
      <c r="S8" s="11" t="s">
        <v>12</v>
      </c>
      <c r="U8" s="11" t="s">
        <v>8</v>
      </c>
      <c r="W8" s="11" t="s">
        <v>9</v>
      </c>
      <c r="Y8" s="11" t="s">
        <v>13</v>
      </c>
    </row>
    <row r="9" spans="1:25" ht="21" x14ac:dyDescent="0.25">
      <c r="A9" s="2" t="s">
        <v>17</v>
      </c>
      <c r="C9" s="3">
        <v>139143412</v>
      </c>
      <c r="E9" s="3">
        <v>2175247048439</v>
      </c>
      <c r="G9" s="3">
        <v>2429861403756</v>
      </c>
      <c r="I9" s="3">
        <v>0</v>
      </c>
      <c r="K9" s="3">
        <v>0</v>
      </c>
      <c r="M9" s="3">
        <v>0</v>
      </c>
      <c r="O9" s="3">
        <v>0</v>
      </c>
      <c r="Q9" s="3">
        <v>139143412</v>
      </c>
      <c r="S9" s="3">
        <v>17917</v>
      </c>
      <c r="U9" s="3">
        <v>2175247048439</v>
      </c>
      <c r="W9" s="3">
        <v>2493032512804</v>
      </c>
      <c r="Y9" s="7">
        <v>5.8917909458342252E-3</v>
      </c>
    </row>
    <row r="10" spans="1:25" ht="21" x14ac:dyDescent="0.25">
      <c r="A10" s="2" t="s">
        <v>18</v>
      </c>
      <c r="C10" s="3">
        <v>14495303</v>
      </c>
      <c r="E10" s="3">
        <v>299601891872</v>
      </c>
      <c r="G10" s="3">
        <v>208645742748</v>
      </c>
      <c r="I10" s="3">
        <v>0</v>
      </c>
      <c r="K10" s="3">
        <v>0</v>
      </c>
      <c r="M10" s="3">
        <v>0</v>
      </c>
      <c r="O10" s="3">
        <v>0</v>
      </c>
      <c r="Q10" s="3">
        <v>14495303</v>
      </c>
      <c r="S10" s="3">
        <v>16921</v>
      </c>
      <c r="U10" s="3">
        <v>299601891872</v>
      </c>
      <c r="W10" s="3">
        <v>245037105292</v>
      </c>
      <c r="Y10" s="7">
        <v>5.7909689943395307E-4</v>
      </c>
    </row>
    <row r="11" spans="1:25" ht="21" x14ac:dyDescent="0.25">
      <c r="A11" s="2" t="s">
        <v>19</v>
      </c>
      <c r="C11" s="3">
        <v>1325774</v>
      </c>
      <c r="E11" s="3">
        <v>29246795160</v>
      </c>
      <c r="G11" s="3">
        <v>20417247406</v>
      </c>
      <c r="I11" s="3">
        <v>0</v>
      </c>
      <c r="K11" s="3">
        <v>0</v>
      </c>
      <c r="M11" s="3">
        <v>0</v>
      </c>
      <c r="O11" s="3">
        <v>0</v>
      </c>
      <c r="Q11" s="3">
        <v>1325774</v>
      </c>
      <c r="S11" s="3">
        <v>18784</v>
      </c>
      <c r="U11" s="3">
        <v>29246795160</v>
      </c>
      <c r="W11" s="3">
        <v>24879182577</v>
      </c>
      <c r="Y11" s="7">
        <v>5.8797044119596458E-5</v>
      </c>
    </row>
    <row r="12" spans="1:25" ht="21" x14ac:dyDescent="0.25">
      <c r="A12" s="2" t="s">
        <v>20</v>
      </c>
      <c r="C12" s="3">
        <v>4137000</v>
      </c>
      <c r="E12" s="3">
        <v>400306283261</v>
      </c>
      <c r="G12" s="3">
        <v>277263920067</v>
      </c>
      <c r="I12" s="3">
        <v>0</v>
      </c>
      <c r="K12" s="3">
        <v>0</v>
      </c>
      <c r="M12" s="3">
        <v>0</v>
      </c>
      <c r="O12" s="3">
        <v>0</v>
      </c>
      <c r="Q12" s="3">
        <v>4137000</v>
      </c>
      <c r="S12" s="3">
        <v>80553</v>
      </c>
      <c r="U12" s="3">
        <v>400306283261</v>
      </c>
      <c r="W12" s="3">
        <v>332924510672</v>
      </c>
      <c r="Y12" s="7">
        <v>7.8680145868510482E-4</v>
      </c>
    </row>
    <row r="13" spans="1:25" ht="21" x14ac:dyDescent="0.25">
      <c r="A13" s="2" t="s">
        <v>21</v>
      </c>
      <c r="C13" s="3">
        <v>164496851</v>
      </c>
      <c r="E13" s="3">
        <v>3051990680059</v>
      </c>
      <c r="G13" s="3">
        <v>3414296639356</v>
      </c>
      <c r="I13" s="3">
        <v>0</v>
      </c>
      <c r="K13" s="3">
        <v>0</v>
      </c>
      <c r="M13" s="3">
        <v>0</v>
      </c>
      <c r="O13" s="3">
        <v>0</v>
      </c>
      <c r="Q13" s="3">
        <v>164496851</v>
      </c>
      <c r="S13" s="3">
        <v>21292</v>
      </c>
      <c r="U13" s="3">
        <v>3051990680059</v>
      </c>
      <c r="W13" s="3">
        <v>3502466951492</v>
      </c>
      <c r="Y13" s="7">
        <v>8.2773902734522963E-3</v>
      </c>
    </row>
    <row r="14" spans="1:25" ht="21.75" thickBot="1" x14ac:dyDescent="0.3">
      <c r="A14" s="2" t="s">
        <v>22</v>
      </c>
      <c r="C14" s="3">
        <v>6614044</v>
      </c>
      <c r="E14" s="3">
        <v>2503349652878</v>
      </c>
      <c r="G14" s="3">
        <v>3102404435238</v>
      </c>
      <c r="I14" s="3">
        <v>0</v>
      </c>
      <c r="K14" s="3">
        <v>0</v>
      </c>
      <c r="M14" s="3">
        <v>0</v>
      </c>
      <c r="O14" s="3">
        <v>0</v>
      </c>
      <c r="Q14" s="3">
        <v>6614044</v>
      </c>
      <c r="S14" s="3">
        <v>535795</v>
      </c>
      <c r="U14" s="3">
        <v>2503349652878</v>
      </c>
      <c r="W14" s="3">
        <v>3541379659079</v>
      </c>
      <c r="Y14" s="7">
        <v>8.3693527878043929E-3</v>
      </c>
    </row>
    <row r="15" spans="1:25" ht="21.75" thickBot="1" x14ac:dyDescent="0.3">
      <c r="A15" s="2" t="s">
        <v>25</v>
      </c>
      <c r="C15" s="1" t="s">
        <v>25</v>
      </c>
      <c r="E15" s="5">
        <f>SUM(E9:E14)</f>
        <v>8459742351669</v>
      </c>
      <c r="F15" s="2"/>
      <c r="G15" s="5">
        <f>SUM(G9:G14)</f>
        <v>9452889388571</v>
      </c>
      <c r="H15" s="2"/>
      <c r="I15" s="2" t="s">
        <v>25</v>
      </c>
      <c r="J15" s="2"/>
      <c r="K15" s="5">
        <f>SUM(K9:K14)</f>
        <v>0</v>
      </c>
      <c r="L15" s="2"/>
      <c r="M15" s="2" t="s">
        <v>25</v>
      </c>
      <c r="N15" s="2"/>
      <c r="O15" s="5">
        <f>SUM(O9:O14)</f>
        <v>0</v>
      </c>
      <c r="Q15" s="1" t="s">
        <v>25</v>
      </c>
      <c r="S15" s="1" t="s">
        <v>25</v>
      </c>
      <c r="U15" s="5">
        <f>SUM(U9:U14)</f>
        <v>8459742351669</v>
      </c>
      <c r="V15" s="2"/>
      <c r="W15" s="5">
        <f>SUM(W9:W14)</f>
        <v>10139719921916</v>
      </c>
      <c r="X15" s="2"/>
      <c r="Y15" s="24">
        <f>SUM(Y9:Y14)</f>
        <v>2.3963229409329566E-2</v>
      </c>
    </row>
    <row r="20" spans="11:11" x14ac:dyDescent="0.25">
      <c r="K20" s="1" t="s">
        <v>341</v>
      </c>
    </row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2:Q11"/>
  <sheetViews>
    <sheetView rightToLeft="1" workbookViewId="0">
      <selection activeCell="E19" sqref="E19"/>
    </sheetView>
  </sheetViews>
  <sheetFormatPr defaultRowHeight="18.75" x14ac:dyDescent="0.25"/>
  <cols>
    <col min="1" max="1" width="31.5703125" style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7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7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6.25" x14ac:dyDescent="0.2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</row>
    <row r="4" spans="1:17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6" spans="1:17" ht="26.25" x14ac:dyDescent="0.2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27" thickBot="1" x14ac:dyDescent="0.3">
      <c r="A7" s="11" t="s">
        <v>3</v>
      </c>
      <c r="C7" s="11" t="s">
        <v>26</v>
      </c>
      <c r="E7" s="11" t="s">
        <v>27</v>
      </c>
      <c r="G7" s="11" t="s">
        <v>28</v>
      </c>
      <c r="I7" s="11" t="s">
        <v>29</v>
      </c>
      <c r="K7" s="11" t="s">
        <v>26</v>
      </c>
      <c r="M7" s="11" t="s">
        <v>27</v>
      </c>
      <c r="O7" s="11" t="s">
        <v>28</v>
      </c>
      <c r="Q7" s="11" t="s">
        <v>29</v>
      </c>
    </row>
    <row r="8" spans="1:17" ht="21" x14ac:dyDescent="0.25">
      <c r="A8" s="2" t="s">
        <v>30</v>
      </c>
      <c r="C8" s="3">
        <v>11000000</v>
      </c>
      <c r="E8" s="3">
        <v>6133</v>
      </c>
      <c r="G8" s="1" t="s">
        <v>31</v>
      </c>
      <c r="I8" s="13" t="s">
        <v>391</v>
      </c>
      <c r="K8" s="3">
        <v>0</v>
      </c>
      <c r="M8" s="3">
        <v>0</v>
      </c>
      <c r="O8" s="1" t="s">
        <v>360</v>
      </c>
      <c r="Q8" s="13">
        <v>0</v>
      </c>
    </row>
    <row r="9" spans="1:17" ht="21" x14ac:dyDescent="0.25">
      <c r="A9" s="2" t="s">
        <v>32</v>
      </c>
      <c r="C9" s="3">
        <v>494909484</v>
      </c>
      <c r="E9" s="3">
        <v>7115</v>
      </c>
      <c r="G9" s="1" t="s">
        <v>33</v>
      </c>
      <c r="I9" s="13" t="s">
        <v>393</v>
      </c>
      <c r="K9" s="3">
        <v>494909484</v>
      </c>
      <c r="M9" s="3">
        <v>7115</v>
      </c>
      <c r="O9" s="1" t="s">
        <v>33</v>
      </c>
      <c r="Q9" s="13" t="s">
        <v>393</v>
      </c>
    </row>
    <row r="10" spans="1:17" ht="21" x14ac:dyDescent="0.25">
      <c r="A10" s="2" t="s">
        <v>34</v>
      </c>
      <c r="C10" s="3">
        <v>9090119780</v>
      </c>
      <c r="E10" s="3">
        <v>2042</v>
      </c>
      <c r="G10" s="1" t="s">
        <v>35</v>
      </c>
      <c r="I10" s="13" t="s">
        <v>394</v>
      </c>
      <c r="K10" s="3">
        <v>9090119780</v>
      </c>
      <c r="M10" s="3">
        <v>2042</v>
      </c>
      <c r="O10" s="1" t="s">
        <v>35</v>
      </c>
      <c r="Q10" s="13" t="s">
        <v>394</v>
      </c>
    </row>
    <row r="11" spans="1:17" ht="21" x14ac:dyDescent="0.25">
      <c r="A11" s="2" t="s">
        <v>36</v>
      </c>
      <c r="C11" s="3">
        <v>0</v>
      </c>
      <c r="E11" s="3">
        <v>0</v>
      </c>
      <c r="G11" s="1" t="s">
        <v>360</v>
      </c>
      <c r="I11" s="13">
        <v>0</v>
      </c>
      <c r="K11" s="3">
        <v>11000000</v>
      </c>
      <c r="M11" s="3">
        <v>7290</v>
      </c>
      <c r="O11" s="1" t="s">
        <v>37</v>
      </c>
      <c r="Q11" s="13" t="s">
        <v>392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AK65"/>
  <sheetViews>
    <sheetView rightToLeft="1" topLeftCell="P41" workbookViewId="0">
      <selection activeCell="AI63" sqref="AI63"/>
    </sheetView>
  </sheetViews>
  <sheetFormatPr defaultRowHeight="18.75" x14ac:dyDescent="0.25"/>
  <cols>
    <col min="1" max="1" width="13.28515625" style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5" style="1" customWidth="1"/>
    <col min="12" max="12" width="1" style="1" customWidth="1"/>
    <col min="13" max="13" width="15" style="1" customWidth="1"/>
    <col min="14" max="14" width="1" style="1" customWidth="1"/>
    <col min="15" max="15" width="18" style="1" customWidth="1"/>
    <col min="16" max="16" width="1" style="1" customWidth="1"/>
    <col min="17" max="17" width="24" style="1" customWidth="1"/>
    <col min="18" max="18" width="1" style="1" customWidth="1"/>
    <col min="19" max="19" width="24" style="1" customWidth="1"/>
    <col min="20" max="20" width="1" style="1" customWidth="1"/>
    <col min="21" max="21" width="17" style="1" customWidth="1"/>
    <col min="22" max="22" width="1" style="1" customWidth="1"/>
    <col min="23" max="23" width="23" style="1" customWidth="1"/>
    <col min="24" max="24" width="1" style="1" customWidth="1"/>
    <col min="25" max="25" width="11" style="1" customWidth="1"/>
    <col min="26" max="26" width="1" style="1" customWidth="1"/>
    <col min="27" max="27" width="24" style="1" customWidth="1"/>
    <col min="28" max="28" width="1" style="1" customWidth="1"/>
    <col min="29" max="29" width="18" style="1" customWidth="1"/>
    <col min="30" max="30" width="1" style="1" customWidth="1"/>
    <col min="31" max="31" width="23" style="1" customWidth="1"/>
    <col min="32" max="32" width="1" style="1" customWidth="1"/>
    <col min="33" max="33" width="24" style="1" customWidth="1"/>
    <col min="34" max="34" width="1" style="1" customWidth="1"/>
    <col min="35" max="35" width="24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  <c r="Z2" s="12" t="s">
        <v>0</v>
      </c>
      <c r="AA2" s="12" t="s">
        <v>0</v>
      </c>
      <c r="AB2" s="12" t="s">
        <v>0</v>
      </c>
      <c r="AC2" s="12" t="s">
        <v>0</v>
      </c>
      <c r="AD2" s="12" t="s">
        <v>0</v>
      </c>
      <c r="AE2" s="12" t="s">
        <v>0</v>
      </c>
      <c r="AF2" s="12" t="s">
        <v>0</v>
      </c>
      <c r="AG2" s="12" t="s">
        <v>0</v>
      </c>
      <c r="AH2" s="12" t="s">
        <v>0</v>
      </c>
      <c r="AI2" s="12" t="s">
        <v>0</v>
      </c>
      <c r="AJ2" s="12" t="s">
        <v>0</v>
      </c>
      <c r="AK2" s="12" t="s">
        <v>0</v>
      </c>
    </row>
    <row r="3" spans="1:37" ht="26.25" x14ac:dyDescent="0.2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  <c r="Z3" s="12" t="s">
        <v>1</v>
      </c>
      <c r="AA3" s="12" t="s">
        <v>1</v>
      </c>
      <c r="AB3" s="12" t="s">
        <v>1</v>
      </c>
      <c r="AC3" s="12" t="s">
        <v>1</v>
      </c>
      <c r="AD3" s="12" t="s">
        <v>1</v>
      </c>
      <c r="AE3" s="12" t="s">
        <v>1</v>
      </c>
      <c r="AF3" s="12" t="s">
        <v>1</v>
      </c>
      <c r="AG3" s="12" t="s">
        <v>1</v>
      </c>
      <c r="AH3" s="12" t="s">
        <v>1</v>
      </c>
      <c r="AI3" s="12" t="s">
        <v>1</v>
      </c>
      <c r="AJ3" s="12" t="s">
        <v>1</v>
      </c>
      <c r="AK3" s="12" t="s">
        <v>1</v>
      </c>
    </row>
    <row r="4" spans="1:37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2</v>
      </c>
      <c r="Z4" s="12" t="s">
        <v>2</v>
      </c>
      <c r="AA4" s="12" t="s">
        <v>2</v>
      </c>
      <c r="AB4" s="12" t="s">
        <v>2</v>
      </c>
      <c r="AC4" s="12" t="s">
        <v>2</v>
      </c>
      <c r="AD4" s="12" t="s">
        <v>2</v>
      </c>
      <c r="AE4" s="12" t="s">
        <v>2</v>
      </c>
      <c r="AF4" s="12" t="s">
        <v>2</v>
      </c>
      <c r="AG4" s="12" t="s">
        <v>2</v>
      </c>
      <c r="AH4" s="12" t="s">
        <v>2</v>
      </c>
      <c r="AI4" s="12" t="s">
        <v>2</v>
      </c>
      <c r="AJ4" s="12" t="s">
        <v>2</v>
      </c>
      <c r="AK4" s="12" t="s">
        <v>2</v>
      </c>
    </row>
    <row r="6" spans="1:37" ht="26.25" x14ac:dyDescent="0.25">
      <c r="A6" s="11" t="s">
        <v>38</v>
      </c>
      <c r="B6" s="11" t="s">
        <v>38</v>
      </c>
      <c r="C6" s="11" t="s">
        <v>38</v>
      </c>
      <c r="D6" s="11" t="s">
        <v>38</v>
      </c>
      <c r="E6" s="11" t="s">
        <v>38</v>
      </c>
      <c r="F6" s="11" t="s">
        <v>38</v>
      </c>
      <c r="G6" s="11" t="s">
        <v>38</v>
      </c>
      <c r="H6" s="11" t="s">
        <v>38</v>
      </c>
      <c r="I6" s="11" t="s">
        <v>38</v>
      </c>
      <c r="J6" s="11" t="s">
        <v>38</v>
      </c>
      <c r="K6" s="11" t="s">
        <v>38</v>
      </c>
      <c r="L6" s="11" t="s">
        <v>38</v>
      </c>
      <c r="M6" s="11" t="s">
        <v>38</v>
      </c>
      <c r="O6" s="11" t="s">
        <v>4</v>
      </c>
      <c r="P6" s="11" t="s">
        <v>4</v>
      </c>
      <c r="Q6" s="11" t="s">
        <v>4</v>
      </c>
      <c r="R6" s="11" t="s">
        <v>4</v>
      </c>
      <c r="S6" s="11" t="s">
        <v>4</v>
      </c>
      <c r="U6" s="11" t="s">
        <v>5</v>
      </c>
      <c r="V6" s="11" t="s">
        <v>5</v>
      </c>
      <c r="W6" s="11" t="s">
        <v>5</v>
      </c>
      <c r="X6" s="11" t="s">
        <v>5</v>
      </c>
      <c r="Y6" s="11" t="s">
        <v>5</v>
      </c>
      <c r="Z6" s="11" t="s">
        <v>5</v>
      </c>
      <c r="AA6" s="11" t="s">
        <v>5</v>
      </c>
      <c r="AC6" s="11" t="s">
        <v>6</v>
      </c>
      <c r="AD6" s="11" t="s">
        <v>6</v>
      </c>
      <c r="AE6" s="11" t="s">
        <v>6</v>
      </c>
      <c r="AF6" s="11" t="s">
        <v>6</v>
      </c>
      <c r="AG6" s="11" t="s">
        <v>6</v>
      </c>
      <c r="AH6" s="11" t="s">
        <v>6</v>
      </c>
      <c r="AI6" s="11" t="s">
        <v>6</v>
      </c>
      <c r="AJ6" s="11" t="s">
        <v>6</v>
      </c>
      <c r="AK6" s="11" t="s">
        <v>6</v>
      </c>
    </row>
    <row r="7" spans="1:37" ht="26.25" x14ac:dyDescent="0.25">
      <c r="A7" s="11" t="s">
        <v>39</v>
      </c>
      <c r="C7" s="11" t="s">
        <v>40</v>
      </c>
      <c r="E7" s="11" t="s">
        <v>41</v>
      </c>
      <c r="G7" s="11" t="s">
        <v>42</v>
      </c>
      <c r="I7" s="11" t="s">
        <v>43</v>
      </c>
      <c r="K7" s="11" t="s">
        <v>44</v>
      </c>
      <c r="M7" s="11" t="s">
        <v>29</v>
      </c>
      <c r="O7" s="11" t="s">
        <v>7</v>
      </c>
      <c r="Q7" s="11" t="s">
        <v>8</v>
      </c>
      <c r="S7" s="11" t="s">
        <v>9</v>
      </c>
      <c r="U7" s="11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11" t="s">
        <v>11</v>
      </c>
      <c r="AC7" s="11" t="s">
        <v>7</v>
      </c>
      <c r="AE7" s="11" t="s">
        <v>45</v>
      </c>
      <c r="AG7" s="11" t="s">
        <v>8</v>
      </c>
      <c r="AI7" s="11" t="s">
        <v>9</v>
      </c>
      <c r="AK7" s="11" t="s">
        <v>13</v>
      </c>
    </row>
    <row r="8" spans="1:37" ht="26.25" x14ac:dyDescent="0.25">
      <c r="A8" s="11" t="s">
        <v>39</v>
      </c>
      <c r="C8" s="11" t="s">
        <v>40</v>
      </c>
      <c r="E8" s="11" t="s">
        <v>41</v>
      </c>
      <c r="G8" s="11" t="s">
        <v>42</v>
      </c>
      <c r="I8" s="11" t="s">
        <v>43</v>
      </c>
      <c r="K8" s="11" t="s">
        <v>44</v>
      </c>
      <c r="M8" s="11" t="s">
        <v>29</v>
      </c>
      <c r="O8" s="11" t="s">
        <v>7</v>
      </c>
      <c r="Q8" s="11" t="s">
        <v>8</v>
      </c>
      <c r="S8" s="11" t="s">
        <v>9</v>
      </c>
      <c r="U8" s="11" t="s">
        <v>7</v>
      </c>
      <c r="W8" s="11" t="s">
        <v>8</v>
      </c>
      <c r="Y8" s="11" t="s">
        <v>7</v>
      </c>
      <c r="AA8" s="11" t="s">
        <v>14</v>
      </c>
      <c r="AC8" s="11" t="s">
        <v>7</v>
      </c>
      <c r="AE8" s="11" t="s">
        <v>45</v>
      </c>
      <c r="AG8" s="11" t="s">
        <v>8</v>
      </c>
      <c r="AI8" s="11" t="s">
        <v>9</v>
      </c>
      <c r="AK8" s="11" t="s">
        <v>13</v>
      </c>
    </row>
    <row r="9" spans="1:37" ht="21" x14ac:dyDescent="0.25">
      <c r="A9" s="2" t="s">
        <v>46</v>
      </c>
      <c r="C9" s="1" t="s">
        <v>47</v>
      </c>
      <c r="E9" s="1" t="s">
        <v>47</v>
      </c>
      <c r="G9" s="1" t="s">
        <v>48</v>
      </c>
      <c r="I9" s="1" t="s">
        <v>49</v>
      </c>
      <c r="K9" s="3">
        <v>0</v>
      </c>
      <c r="M9" s="3">
        <v>0</v>
      </c>
      <c r="O9" s="3">
        <v>3207600</v>
      </c>
      <c r="Q9" s="3">
        <v>4947864134400</v>
      </c>
      <c r="S9" s="3">
        <v>6524288190151</v>
      </c>
      <c r="U9" s="3">
        <v>0</v>
      </c>
      <c r="W9" s="3">
        <v>0</v>
      </c>
      <c r="Y9" s="3">
        <v>0</v>
      </c>
      <c r="AA9" s="3">
        <v>0</v>
      </c>
      <c r="AC9" s="3">
        <v>3207600</v>
      </c>
      <c r="AE9" s="3">
        <v>2070857</v>
      </c>
      <c r="AG9" s="3">
        <v>4947864134400</v>
      </c>
      <c r="AI9" s="3">
        <v>6637667910498</v>
      </c>
      <c r="AK9" s="7">
        <v>1.568681976495391E-2</v>
      </c>
    </row>
    <row r="10" spans="1:37" ht="21" x14ac:dyDescent="0.25">
      <c r="A10" s="2" t="s">
        <v>50</v>
      </c>
      <c r="C10" s="1" t="s">
        <v>47</v>
      </c>
      <c r="E10" s="1" t="s">
        <v>47</v>
      </c>
      <c r="G10" s="1" t="s">
        <v>51</v>
      </c>
      <c r="I10" s="1" t="s">
        <v>52</v>
      </c>
      <c r="K10" s="3">
        <v>37.5</v>
      </c>
      <c r="M10" s="3">
        <v>37.5</v>
      </c>
      <c r="O10" s="3">
        <v>460251</v>
      </c>
      <c r="Q10" s="3">
        <v>1979976789450</v>
      </c>
      <c r="S10" s="3">
        <v>2537357522502</v>
      </c>
      <c r="U10" s="3">
        <v>0</v>
      </c>
      <c r="W10" s="3">
        <v>0</v>
      </c>
      <c r="Y10" s="3">
        <v>0</v>
      </c>
      <c r="AA10" s="3">
        <v>0</v>
      </c>
      <c r="AC10" s="3">
        <v>460251</v>
      </c>
      <c r="AE10" s="3">
        <v>5604329</v>
      </c>
      <c r="AG10" s="3">
        <v>1979976789450</v>
      </c>
      <c r="AI10" s="3">
        <v>2579398125532</v>
      </c>
      <c r="AK10" s="7">
        <v>6.0958990481108123E-3</v>
      </c>
    </row>
    <row r="11" spans="1:37" ht="21" x14ac:dyDescent="0.25">
      <c r="A11" s="2" t="s">
        <v>53</v>
      </c>
      <c r="C11" s="1" t="s">
        <v>47</v>
      </c>
      <c r="E11" s="1" t="s">
        <v>47</v>
      </c>
      <c r="G11" s="1" t="s">
        <v>54</v>
      </c>
      <c r="I11" s="1" t="s">
        <v>55</v>
      </c>
      <c r="K11" s="3">
        <v>29.75</v>
      </c>
      <c r="M11" s="3">
        <v>29.75</v>
      </c>
      <c r="O11" s="3">
        <v>252190</v>
      </c>
      <c r="Q11" s="3">
        <v>735998861700</v>
      </c>
      <c r="S11" s="3">
        <v>928882523602</v>
      </c>
      <c r="U11" s="3">
        <v>0</v>
      </c>
      <c r="W11" s="3">
        <v>0</v>
      </c>
      <c r="Y11" s="3">
        <v>0</v>
      </c>
      <c r="AA11" s="3">
        <v>0</v>
      </c>
      <c r="AC11" s="3">
        <v>252190</v>
      </c>
      <c r="AE11" s="3">
        <v>3781257</v>
      </c>
      <c r="AG11" s="3">
        <v>735998861700</v>
      </c>
      <c r="AI11" s="3">
        <v>952903846307</v>
      </c>
      <c r="AK11" s="7">
        <v>2.2520004151921715E-3</v>
      </c>
    </row>
    <row r="12" spans="1:37" ht="21" x14ac:dyDescent="0.25">
      <c r="A12" s="2" t="s">
        <v>56</v>
      </c>
      <c r="C12" s="1" t="s">
        <v>47</v>
      </c>
      <c r="E12" s="1" t="s">
        <v>47</v>
      </c>
      <c r="G12" s="1" t="s">
        <v>57</v>
      </c>
      <c r="I12" s="1" t="s">
        <v>58</v>
      </c>
      <c r="K12" s="3">
        <v>24.16</v>
      </c>
      <c r="M12" s="3">
        <v>24.16</v>
      </c>
      <c r="O12" s="3">
        <v>963700</v>
      </c>
      <c r="Q12" s="3">
        <v>3999707714200</v>
      </c>
      <c r="S12" s="3">
        <v>5065620670789</v>
      </c>
      <c r="U12" s="3">
        <v>0</v>
      </c>
      <c r="W12" s="3">
        <v>0</v>
      </c>
      <c r="Y12" s="3">
        <v>0</v>
      </c>
      <c r="AA12" s="3">
        <v>0</v>
      </c>
      <c r="AC12" s="3">
        <v>963700</v>
      </c>
      <c r="AE12" s="3">
        <v>5345405</v>
      </c>
      <c r="AG12" s="3">
        <v>3999707714200</v>
      </c>
      <c r="AI12" s="3">
        <v>5147632975215</v>
      </c>
      <c r="AK12" s="7">
        <v>1.2165415894130319E-2</v>
      </c>
    </row>
    <row r="13" spans="1:37" ht="21" x14ac:dyDescent="0.25">
      <c r="A13" s="2" t="s">
        <v>59</v>
      </c>
      <c r="C13" s="1" t="s">
        <v>47</v>
      </c>
      <c r="E13" s="1" t="s">
        <v>47</v>
      </c>
      <c r="G13" s="1" t="s">
        <v>60</v>
      </c>
      <c r="I13" s="1" t="s">
        <v>61</v>
      </c>
      <c r="K13" s="3">
        <v>23</v>
      </c>
      <c r="M13" s="3">
        <v>23</v>
      </c>
      <c r="O13" s="3">
        <v>1440000</v>
      </c>
      <c r="Q13" s="3">
        <v>1440000000000</v>
      </c>
      <c r="S13" s="3">
        <v>1439670600000</v>
      </c>
      <c r="U13" s="3">
        <v>0</v>
      </c>
      <c r="W13" s="3">
        <v>0</v>
      </c>
      <c r="Y13" s="3">
        <v>0</v>
      </c>
      <c r="AA13" s="3">
        <v>0</v>
      </c>
      <c r="AC13" s="3">
        <v>1440000</v>
      </c>
      <c r="AE13" s="3">
        <v>1000000</v>
      </c>
      <c r="AG13" s="3">
        <v>1440000000000</v>
      </c>
      <c r="AI13" s="3">
        <v>1439670600000</v>
      </c>
      <c r="AK13" s="7">
        <v>3.4023776916264356E-3</v>
      </c>
    </row>
    <row r="14" spans="1:37" ht="21" x14ac:dyDescent="0.25">
      <c r="A14" s="2" t="s">
        <v>62</v>
      </c>
      <c r="C14" s="1" t="s">
        <v>47</v>
      </c>
      <c r="E14" s="1" t="s">
        <v>47</v>
      </c>
      <c r="G14" s="1" t="s">
        <v>63</v>
      </c>
      <c r="I14" s="1" t="s">
        <v>64</v>
      </c>
      <c r="K14" s="3">
        <v>0</v>
      </c>
      <c r="M14" s="3">
        <v>0</v>
      </c>
      <c r="O14" s="3">
        <v>46184</v>
      </c>
      <c r="Q14" s="3">
        <v>26340592963</v>
      </c>
      <c r="S14" s="3">
        <v>39662981017</v>
      </c>
      <c r="U14" s="3">
        <v>0</v>
      </c>
      <c r="W14" s="3">
        <v>0</v>
      </c>
      <c r="Y14" s="3">
        <v>0</v>
      </c>
      <c r="AA14" s="3">
        <v>0</v>
      </c>
      <c r="AC14" s="3">
        <v>46184</v>
      </c>
      <c r="AE14" s="3">
        <v>877000</v>
      </c>
      <c r="AG14" s="3">
        <v>26340592963</v>
      </c>
      <c r="AI14" s="3">
        <v>40494102854</v>
      </c>
      <c r="AK14" s="7">
        <v>9.5699830359025171E-5</v>
      </c>
    </row>
    <row r="15" spans="1:37" ht="21" x14ac:dyDescent="0.25">
      <c r="A15" s="2" t="s">
        <v>65</v>
      </c>
      <c r="C15" s="1" t="s">
        <v>47</v>
      </c>
      <c r="E15" s="1" t="s">
        <v>47</v>
      </c>
      <c r="G15" s="1" t="s">
        <v>63</v>
      </c>
      <c r="I15" s="1" t="s">
        <v>66</v>
      </c>
      <c r="K15" s="3">
        <v>0</v>
      </c>
      <c r="M15" s="3">
        <v>0</v>
      </c>
      <c r="O15" s="3">
        <v>73594</v>
      </c>
      <c r="Q15" s="3">
        <v>40178911377</v>
      </c>
      <c r="S15" s="3">
        <v>59599711266</v>
      </c>
      <c r="U15" s="3">
        <v>0</v>
      </c>
      <c r="W15" s="3">
        <v>0</v>
      </c>
      <c r="Y15" s="3">
        <v>0</v>
      </c>
      <c r="AA15" s="3">
        <v>0</v>
      </c>
      <c r="AC15" s="3">
        <v>73594</v>
      </c>
      <c r="AE15" s="3">
        <v>830940</v>
      </c>
      <c r="AG15" s="3">
        <v>40178911377</v>
      </c>
      <c r="AI15" s="3">
        <v>61138209794</v>
      </c>
      <c r="AK15" s="7">
        <v>1.4448810798045223E-4</v>
      </c>
    </row>
    <row r="16" spans="1:37" ht="21" x14ac:dyDescent="0.25">
      <c r="A16" s="2" t="s">
        <v>67</v>
      </c>
      <c r="C16" s="1" t="s">
        <v>47</v>
      </c>
      <c r="E16" s="1" t="s">
        <v>47</v>
      </c>
      <c r="G16" s="1" t="s">
        <v>63</v>
      </c>
      <c r="I16" s="1" t="s">
        <v>68</v>
      </c>
      <c r="K16" s="3">
        <v>0</v>
      </c>
      <c r="M16" s="3">
        <v>0</v>
      </c>
      <c r="O16" s="3">
        <v>339795</v>
      </c>
      <c r="Q16" s="3">
        <v>180862074280</v>
      </c>
      <c r="S16" s="3">
        <v>267014378535</v>
      </c>
      <c r="U16" s="3">
        <v>0</v>
      </c>
      <c r="W16" s="3">
        <v>0</v>
      </c>
      <c r="Y16" s="3">
        <v>0</v>
      </c>
      <c r="AA16" s="3">
        <v>0</v>
      </c>
      <c r="AC16" s="3">
        <v>339795</v>
      </c>
      <c r="AE16" s="3">
        <v>805370</v>
      </c>
      <c r="AG16" s="3">
        <v>180862074280</v>
      </c>
      <c r="AI16" s="3">
        <v>273598099265</v>
      </c>
      <c r="AK16" s="7">
        <v>6.4659517907126197E-4</v>
      </c>
    </row>
    <row r="17" spans="1:37" ht="21" x14ac:dyDescent="0.25">
      <c r="A17" s="2" t="s">
        <v>69</v>
      </c>
      <c r="C17" s="1" t="s">
        <v>47</v>
      </c>
      <c r="E17" s="1" t="s">
        <v>47</v>
      </c>
      <c r="G17" s="1" t="s">
        <v>70</v>
      </c>
      <c r="I17" s="1" t="s">
        <v>71</v>
      </c>
      <c r="K17" s="3">
        <v>0</v>
      </c>
      <c r="M17" s="3">
        <v>0</v>
      </c>
      <c r="O17" s="3">
        <v>52417</v>
      </c>
      <c r="Q17" s="3">
        <v>27446922399</v>
      </c>
      <c r="S17" s="3">
        <v>40247047381</v>
      </c>
      <c r="U17" s="3">
        <v>0</v>
      </c>
      <c r="W17" s="3">
        <v>0</v>
      </c>
      <c r="Y17" s="3">
        <v>0</v>
      </c>
      <c r="AA17" s="3">
        <v>0</v>
      </c>
      <c r="AC17" s="3">
        <v>52417</v>
      </c>
      <c r="AE17" s="3">
        <v>794990</v>
      </c>
      <c r="AG17" s="3">
        <v>27446922399</v>
      </c>
      <c r="AI17" s="3">
        <v>41661458590</v>
      </c>
      <c r="AK17" s="7">
        <v>9.8458645545192454E-5</v>
      </c>
    </row>
    <row r="18" spans="1:37" ht="21" x14ac:dyDescent="0.25">
      <c r="A18" s="2" t="s">
        <v>72</v>
      </c>
      <c r="C18" s="1" t="s">
        <v>47</v>
      </c>
      <c r="E18" s="1" t="s">
        <v>47</v>
      </c>
      <c r="G18" s="1" t="s">
        <v>73</v>
      </c>
      <c r="I18" s="1" t="s">
        <v>74</v>
      </c>
      <c r="K18" s="3">
        <v>0</v>
      </c>
      <c r="M18" s="3">
        <v>0</v>
      </c>
      <c r="O18" s="3">
        <v>741800</v>
      </c>
      <c r="Q18" s="3">
        <v>394707521010</v>
      </c>
      <c r="S18" s="3">
        <v>704697123650</v>
      </c>
      <c r="U18" s="3">
        <v>0</v>
      </c>
      <c r="W18" s="3">
        <v>0</v>
      </c>
      <c r="Y18" s="3">
        <v>0</v>
      </c>
      <c r="AA18" s="3">
        <v>0</v>
      </c>
      <c r="AC18" s="3">
        <v>741800</v>
      </c>
      <c r="AE18" s="3">
        <v>977190</v>
      </c>
      <c r="AG18" s="3">
        <v>394707521010</v>
      </c>
      <c r="AI18" s="3">
        <v>724713725804</v>
      </c>
      <c r="AK18" s="7">
        <v>1.7127180436212334E-3</v>
      </c>
    </row>
    <row r="19" spans="1:37" ht="21" x14ac:dyDescent="0.25">
      <c r="A19" s="2" t="s">
        <v>75</v>
      </c>
      <c r="C19" s="1" t="s">
        <v>47</v>
      </c>
      <c r="E19" s="1" t="s">
        <v>47</v>
      </c>
      <c r="G19" s="1" t="s">
        <v>73</v>
      </c>
      <c r="I19" s="1" t="s">
        <v>76</v>
      </c>
      <c r="K19" s="3">
        <v>0</v>
      </c>
      <c r="M19" s="3">
        <v>0</v>
      </c>
      <c r="O19" s="3">
        <v>1010965</v>
      </c>
      <c r="Q19" s="3">
        <v>472758218038</v>
      </c>
      <c r="S19" s="3">
        <v>817137800860</v>
      </c>
      <c r="U19" s="3">
        <v>0</v>
      </c>
      <c r="W19" s="3">
        <v>0</v>
      </c>
      <c r="Y19" s="3">
        <v>0</v>
      </c>
      <c r="AA19" s="3">
        <v>0</v>
      </c>
      <c r="AC19" s="3">
        <v>1010965</v>
      </c>
      <c r="AE19" s="3">
        <v>830000</v>
      </c>
      <c r="AG19" s="3">
        <v>472758218038</v>
      </c>
      <c r="AI19" s="3">
        <v>838909005657</v>
      </c>
      <c r="AK19" s="7">
        <v>1.9825960786807014E-3</v>
      </c>
    </row>
    <row r="20" spans="1:37" ht="21" x14ac:dyDescent="0.25">
      <c r="A20" s="2" t="s">
        <v>77</v>
      </c>
      <c r="C20" s="1" t="s">
        <v>47</v>
      </c>
      <c r="E20" s="1" t="s">
        <v>47</v>
      </c>
      <c r="G20" s="1" t="s">
        <v>78</v>
      </c>
      <c r="I20" s="1" t="s">
        <v>79</v>
      </c>
      <c r="K20" s="3">
        <v>23</v>
      </c>
      <c r="M20" s="3">
        <v>23</v>
      </c>
      <c r="O20" s="3">
        <v>3000000</v>
      </c>
      <c r="Q20" s="3">
        <v>3000000000000</v>
      </c>
      <c r="S20" s="3">
        <v>2999313750000</v>
      </c>
      <c r="U20" s="3">
        <v>0</v>
      </c>
      <c r="W20" s="3">
        <v>0</v>
      </c>
      <c r="Y20" s="3">
        <v>0</v>
      </c>
      <c r="AA20" s="3">
        <v>0</v>
      </c>
      <c r="AC20" s="3">
        <v>3000000</v>
      </c>
      <c r="AE20" s="3">
        <v>1000000</v>
      </c>
      <c r="AG20" s="3">
        <v>3000000000000</v>
      </c>
      <c r="AI20" s="3">
        <v>2999313750000</v>
      </c>
      <c r="AK20" s="7">
        <v>7.0882868575550748E-3</v>
      </c>
    </row>
    <row r="21" spans="1:37" ht="21" x14ac:dyDescent="0.25">
      <c r="A21" s="2" t="s">
        <v>80</v>
      </c>
      <c r="C21" s="1" t="s">
        <v>47</v>
      </c>
      <c r="E21" s="1" t="s">
        <v>47</v>
      </c>
      <c r="G21" s="1" t="s">
        <v>81</v>
      </c>
      <c r="I21" s="1" t="s">
        <v>82</v>
      </c>
      <c r="K21" s="3">
        <v>23</v>
      </c>
      <c r="M21" s="3">
        <v>23</v>
      </c>
      <c r="O21" s="3">
        <v>1000000</v>
      </c>
      <c r="Q21" s="3">
        <v>1000011326250</v>
      </c>
      <c r="S21" s="3">
        <v>999771250000</v>
      </c>
      <c r="U21" s="3">
        <v>0</v>
      </c>
      <c r="W21" s="3">
        <v>0</v>
      </c>
      <c r="Y21" s="3">
        <v>0</v>
      </c>
      <c r="AA21" s="3">
        <v>0</v>
      </c>
      <c r="AC21" s="3">
        <v>1000000</v>
      </c>
      <c r="AE21" s="3">
        <v>1000000</v>
      </c>
      <c r="AG21" s="3">
        <v>1000011326250</v>
      </c>
      <c r="AI21" s="3">
        <v>999771250000</v>
      </c>
      <c r="AK21" s="7">
        <v>2.3627622858516917E-3</v>
      </c>
    </row>
    <row r="22" spans="1:37" ht="21" x14ac:dyDescent="0.25">
      <c r="A22" s="2" t="s">
        <v>83</v>
      </c>
      <c r="C22" s="1" t="s">
        <v>47</v>
      </c>
      <c r="E22" s="1" t="s">
        <v>47</v>
      </c>
      <c r="G22" s="1" t="s">
        <v>84</v>
      </c>
      <c r="I22" s="1" t="s">
        <v>85</v>
      </c>
      <c r="K22" s="3">
        <v>23</v>
      </c>
      <c r="M22" s="3">
        <v>23</v>
      </c>
      <c r="O22" s="3">
        <v>2390000</v>
      </c>
      <c r="Q22" s="3">
        <v>2390000000000</v>
      </c>
      <c r="S22" s="3">
        <v>2389453287500</v>
      </c>
      <c r="U22" s="3">
        <v>0</v>
      </c>
      <c r="W22" s="3">
        <v>0</v>
      </c>
      <c r="Y22" s="3">
        <v>0</v>
      </c>
      <c r="AA22" s="3">
        <v>0</v>
      </c>
      <c r="AC22" s="3">
        <v>2390000</v>
      </c>
      <c r="AE22" s="3">
        <v>1000000</v>
      </c>
      <c r="AG22" s="3">
        <v>2390000000000</v>
      </c>
      <c r="AI22" s="3">
        <v>2389453287500</v>
      </c>
      <c r="AK22" s="7">
        <v>5.6470018631855426E-3</v>
      </c>
    </row>
    <row r="23" spans="1:37" ht="21" x14ac:dyDescent="0.25">
      <c r="A23" s="2" t="s">
        <v>87</v>
      </c>
      <c r="C23" s="1" t="s">
        <v>47</v>
      </c>
      <c r="E23" s="1" t="s">
        <v>47</v>
      </c>
      <c r="G23" s="1" t="s">
        <v>88</v>
      </c>
      <c r="I23" s="1" t="s">
        <v>89</v>
      </c>
      <c r="K23" s="3">
        <v>23</v>
      </c>
      <c r="M23" s="3">
        <v>23</v>
      </c>
      <c r="O23" s="3">
        <v>2000000</v>
      </c>
      <c r="Q23" s="3">
        <v>2000000000000</v>
      </c>
      <c r="S23" s="3">
        <v>1999542500000</v>
      </c>
      <c r="U23" s="3">
        <v>0</v>
      </c>
      <c r="W23" s="3">
        <v>0</v>
      </c>
      <c r="Y23" s="3">
        <v>0</v>
      </c>
      <c r="AA23" s="3">
        <v>0</v>
      </c>
      <c r="AC23" s="3">
        <v>2000000</v>
      </c>
      <c r="AE23" s="3">
        <v>1000000</v>
      </c>
      <c r="AG23" s="3">
        <v>2000000000000</v>
      </c>
      <c r="AI23" s="3">
        <v>1999542500000</v>
      </c>
      <c r="AK23" s="7">
        <v>4.7255245717033835E-3</v>
      </c>
    </row>
    <row r="24" spans="1:37" ht="21" x14ac:dyDescent="0.25">
      <c r="A24" s="2" t="s">
        <v>90</v>
      </c>
      <c r="C24" s="1" t="s">
        <v>47</v>
      </c>
      <c r="E24" s="1" t="s">
        <v>47</v>
      </c>
      <c r="G24" s="1" t="s">
        <v>91</v>
      </c>
      <c r="I24" s="1" t="s">
        <v>92</v>
      </c>
      <c r="K24" s="3">
        <v>26</v>
      </c>
      <c r="M24" s="3">
        <v>26</v>
      </c>
      <c r="O24" s="3">
        <v>3500000</v>
      </c>
      <c r="Q24" s="3">
        <v>3500000000000</v>
      </c>
      <c r="S24" s="3">
        <v>3499199375000</v>
      </c>
      <c r="U24" s="3">
        <v>0</v>
      </c>
      <c r="W24" s="3">
        <v>0</v>
      </c>
      <c r="Y24" s="3">
        <v>0</v>
      </c>
      <c r="AA24" s="3">
        <v>0</v>
      </c>
      <c r="AC24" s="3">
        <v>3500000</v>
      </c>
      <c r="AE24" s="3">
        <v>1000000</v>
      </c>
      <c r="AG24" s="3">
        <v>3500000000000</v>
      </c>
      <c r="AI24" s="3">
        <v>3499199375000</v>
      </c>
      <c r="AK24" s="7">
        <v>8.26966800048092E-3</v>
      </c>
    </row>
    <row r="25" spans="1:37" ht="21" x14ac:dyDescent="0.25">
      <c r="A25" s="2" t="s">
        <v>93</v>
      </c>
      <c r="C25" s="1" t="s">
        <v>47</v>
      </c>
      <c r="E25" s="1" t="s">
        <v>47</v>
      </c>
      <c r="G25" s="1" t="s">
        <v>94</v>
      </c>
      <c r="I25" s="1" t="s">
        <v>95</v>
      </c>
      <c r="K25" s="3">
        <v>0</v>
      </c>
      <c r="M25" s="3">
        <v>0</v>
      </c>
      <c r="O25" s="3">
        <v>5000000</v>
      </c>
      <c r="Q25" s="3">
        <v>3863035517322</v>
      </c>
      <c r="S25" s="3">
        <v>3862116338750</v>
      </c>
      <c r="U25" s="3">
        <v>0</v>
      </c>
      <c r="W25" s="3">
        <v>0</v>
      </c>
      <c r="Y25" s="3">
        <v>0</v>
      </c>
      <c r="AA25" s="3">
        <v>0</v>
      </c>
      <c r="AC25" s="3">
        <v>5000000</v>
      </c>
      <c r="AE25" s="3">
        <v>772600</v>
      </c>
      <c r="AG25" s="3">
        <v>3863035517322</v>
      </c>
      <c r="AI25" s="3">
        <v>3862116338750</v>
      </c>
      <c r="AK25" s="7">
        <v>9.1273507102450843E-3</v>
      </c>
    </row>
    <row r="26" spans="1:37" ht="21" x14ac:dyDescent="0.25">
      <c r="A26" s="2" t="s">
        <v>96</v>
      </c>
      <c r="C26" s="1" t="s">
        <v>47</v>
      </c>
      <c r="E26" s="1" t="s">
        <v>47</v>
      </c>
      <c r="G26" s="1" t="s">
        <v>97</v>
      </c>
      <c r="I26" s="1" t="s">
        <v>98</v>
      </c>
      <c r="K26" s="3">
        <v>0</v>
      </c>
      <c r="M26" s="3">
        <v>0</v>
      </c>
      <c r="O26" s="3">
        <v>622799</v>
      </c>
      <c r="Q26" s="3">
        <v>498496448744</v>
      </c>
      <c r="S26" s="3">
        <v>498268438785</v>
      </c>
      <c r="U26" s="3">
        <v>0</v>
      </c>
      <c r="W26" s="3">
        <v>0</v>
      </c>
      <c r="Y26" s="3">
        <v>0</v>
      </c>
      <c r="AA26" s="3">
        <v>0</v>
      </c>
      <c r="AC26" s="3">
        <v>622799</v>
      </c>
      <c r="AE26" s="3">
        <v>800230</v>
      </c>
      <c r="AG26" s="3">
        <v>498496448744</v>
      </c>
      <c r="AI26" s="3">
        <v>498268438785</v>
      </c>
      <c r="AK26" s="7">
        <v>1.1775592420680233E-3</v>
      </c>
    </row>
    <row r="27" spans="1:37" ht="21" x14ac:dyDescent="0.25">
      <c r="A27" s="2" t="s">
        <v>99</v>
      </c>
      <c r="C27" s="1" t="s">
        <v>47</v>
      </c>
      <c r="E27" s="1" t="s">
        <v>47</v>
      </c>
      <c r="G27" s="1" t="s">
        <v>100</v>
      </c>
      <c r="I27" s="1" t="s">
        <v>101</v>
      </c>
      <c r="K27" s="3">
        <v>0</v>
      </c>
      <c r="M27" s="3">
        <v>0</v>
      </c>
      <c r="O27" s="3">
        <v>928124</v>
      </c>
      <c r="Q27" s="3">
        <v>772741635971</v>
      </c>
      <c r="S27" s="3">
        <v>769350141768</v>
      </c>
      <c r="U27" s="3">
        <v>0</v>
      </c>
      <c r="W27" s="3">
        <v>0</v>
      </c>
      <c r="Y27" s="3">
        <v>0</v>
      </c>
      <c r="AA27" s="3">
        <v>0</v>
      </c>
      <c r="AC27" s="3">
        <v>928124</v>
      </c>
      <c r="AE27" s="3">
        <v>829120</v>
      </c>
      <c r="AG27" s="3">
        <v>772741635971</v>
      </c>
      <c r="AI27" s="3">
        <v>769350141768</v>
      </c>
      <c r="AK27" s="7">
        <v>1.8182074145301564E-3</v>
      </c>
    </row>
    <row r="28" spans="1:37" ht="21" x14ac:dyDescent="0.25">
      <c r="A28" s="2" t="s">
        <v>102</v>
      </c>
      <c r="C28" s="1" t="s">
        <v>47</v>
      </c>
      <c r="E28" s="1" t="s">
        <v>47</v>
      </c>
      <c r="G28" s="1" t="s">
        <v>103</v>
      </c>
      <c r="I28" s="1" t="s">
        <v>98</v>
      </c>
      <c r="K28" s="3">
        <v>0</v>
      </c>
      <c r="M28" s="3">
        <v>0</v>
      </c>
      <c r="O28" s="3">
        <v>850361</v>
      </c>
      <c r="Q28" s="3">
        <v>671687778625</v>
      </c>
      <c r="S28" s="3">
        <v>663112851008</v>
      </c>
      <c r="U28" s="3">
        <v>0</v>
      </c>
      <c r="W28" s="3">
        <v>0</v>
      </c>
      <c r="Y28" s="3">
        <v>0</v>
      </c>
      <c r="AA28" s="3">
        <v>0</v>
      </c>
      <c r="AC28" s="3">
        <v>850361</v>
      </c>
      <c r="AE28" s="3">
        <v>801270</v>
      </c>
      <c r="AG28" s="3">
        <v>671687778625</v>
      </c>
      <c r="AI28" s="3">
        <v>681212895366</v>
      </c>
      <c r="AK28" s="7">
        <v>1.6099124052693246E-3</v>
      </c>
    </row>
    <row r="29" spans="1:37" ht="21" x14ac:dyDescent="0.25">
      <c r="A29" s="2" t="s">
        <v>104</v>
      </c>
      <c r="C29" s="1" t="s">
        <v>47</v>
      </c>
      <c r="E29" s="1" t="s">
        <v>47</v>
      </c>
      <c r="G29" s="1" t="s">
        <v>105</v>
      </c>
      <c r="I29" s="1" t="s">
        <v>95</v>
      </c>
      <c r="K29" s="3">
        <v>0</v>
      </c>
      <c r="M29" s="3">
        <v>0</v>
      </c>
      <c r="O29" s="3">
        <v>2600000</v>
      </c>
      <c r="Q29" s="3">
        <v>1994951250000</v>
      </c>
      <c r="S29" s="3">
        <v>1994393678062</v>
      </c>
      <c r="U29" s="3">
        <v>0</v>
      </c>
      <c r="W29" s="3">
        <v>0</v>
      </c>
      <c r="Y29" s="3">
        <v>0</v>
      </c>
      <c r="AA29" s="3">
        <v>0</v>
      </c>
      <c r="AC29" s="3">
        <v>2600000</v>
      </c>
      <c r="AE29" s="3">
        <v>767250</v>
      </c>
      <c r="AG29" s="3">
        <v>1994951250000</v>
      </c>
      <c r="AI29" s="3">
        <v>1994393678062</v>
      </c>
      <c r="AK29" s="7">
        <v>4.7133563459300651E-3</v>
      </c>
    </row>
    <row r="30" spans="1:37" ht="21" x14ac:dyDescent="0.25">
      <c r="A30" s="2" t="s">
        <v>106</v>
      </c>
      <c r="C30" s="1" t="s">
        <v>47</v>
      </c>
      <c r="E30" s="1" t="s">
        <v>47</v>
      </c>
      <c r="G30" s="1" t="s">
        <v>107</v>
      </c>
      <c r="I30" s="1" t="s">
        <v>108</v>
      </c>
      <c r="K30" s="3">
        <v>0</v>
      </c>
      <c r="M30" s="3">
        <v>0</v>
      </c>
      <c r="O30" s="3">
        <v>6990000</v>
      </c>
      <c r="Q30" s="3">
        <v>5266851750000</v>
      </c>
      <c r="S30" s="3">
        <v>5265410761704</v>
      </c>
      <c r="U30" s="3">
        <v>0</v>
      </c>
      <c r="W30" s="3">
        <v>0</v>
      </c>
      <c r="Y30" s="3">
        <v>0</v>
      </c>
      <c r="AA30" s="3">
        <v>0</v>
      </c>
      <c r="AC30" s="3">
        <v>6990000</v>
      </c>
      <c r="AE30" s="3">
        <v>753450</v>
      </c>
      <c r="AG30" s="3">
        <v>5266851750000</v>
      </c>
      <c r="AI30" s="3">
        <v>5265410761704</v>
      </c>
      <c r="AK30" s="7">
        <v>1.2443760477481063E-2</v>
      </c>
    </row>
    <row r="31" spans="1:37" ht="21" x14ac:dyDescent="0.25">
      <c r="A31" s="2" t="s">
        <v>109</v>
      </c>
      <c r="C31" s="1" t="s">
        <v>47</v>
      </c>
      <c r="E31" s="1" t="s">
        <v>47</v>
      </c>
      <c r="G31" s="1" t="s">
        <v>100</v>
      </c>
      <c r="I31" s="1" t="s">
        <v>98</v>
      </c>
      <c r="K31" s="3">
        <v>0</v>
      </c>
      <c r="M31" s="3">
        <v>0</v>
      </c>
      <c r="O31" s="3">
        <v>218460</v>
      </c>
      <c r="Q31" s="3">
        <v>174226795806</v>
      </c>
      <c r="S31" s="3">
        <v>173679653689</v>
      </c>
      <c r="U31" s="3">
        <v>36410</v>
      </c>
      <c r="W31" s="3">
        <v>32217384624</v>
      </c>
      <c r="Y31" s="3">
        <v>0</v>
      </c>
      <c r="AA31" s="3">
        <v>0</v>
      </c>
      <c r="AC31" s="3">
        <v>254870</v>
      </c>
      <c r="AE31" s="3">
        <v>812061</v>
      </c>
      <c r="AG31" s="3">
        <v>206444180430</v>
      </c>
      <c r="AI31" s="3">
        <v>206922642685</v>
      </c>
      <c r="AK31" s="7">
        <v>4.890208797511265E-4</v>
      </c>
    </row>
    <row r="32" spans="1:37" ht="21" x14ac:dyDescent="0.25">
      <c r="A32" s="2" t="s">
        <v>110</v>
      </c>
      <c r="C32" s="1" t="s">
        <v>47</v>
      </c>
      <c r="E32" s="1" t="s">
        <v>47</v>
      </c>
      <c r="G32" s="1" t="s">
        <v>100</v>
      </c>
      <c r="I32" s="1" t="s">
        <v>98</v>
      </c>
      <c r="K32" s="3">
        <v>0</v>
      </c>
      <c r="M32" s="3">
        <v>0</v>
      </c>
      <c r="O32" s="3">
        <v>21094</v>
      </c>
      <c r="Q32" s="3">
        <v>17349563999</v>
      </c>
      <c r="S32" s="3">
        <v>17341628394</v>
      </c>
      <c r="U32" s="3">
        <v>0</v>
      </c>
      <c r="W32" s="3">
        <v>0</v>
      </c>
      <c r="Y32" s="3">
        <v>0</v>
      </c>
      <c r="AA32" s="3">
        <v>0</v>
      </c>
      <c r="AC32" s="3">
        <v>21094</v>
      </c>
      <c r="AE32" s="3">
        <v>822300</v>
      </c>
      <c r="AG32" s="3">
        <v>17349563999</v>
      </c>
      <c r="AI32" s="3">
        <v>17341628394</v>
      </c>
      <c r="AK32" s="7">
        <v>4.0983520524918114E-5</v>
      </c>
    </row>
    <row r="33" spans="1:37" ht="21" x14ac:dyDescent="0.25">
      <c r="A33" s="2" t="s">
        <v>112</v>
      </c>
      <c r="C33" s="1" t="s">
        <v>47</v>
      </c>
      <c r="E33" s="1" t="s">
        <v>47</v>
      </c>
      <c r="G33" s="1" t="s">
        <v>113</v>
      </c>
      <c r="I33" s="1" t="s">
        <v>108</v>
      </c>
      <c r="K33" s="3">
        <v>0</v>
      </c>
      <c r="M33" s="3">
        <v>0</v>
      </c>
      <c r="O33" s="3">
        <v>2030000</v>
      </c>
      <c r="Q33" s="3">
        <v>1509570592419</v>
      </c>
      <c r="S33" s="3">
        <v>1508756792917</v>
      </c>
      <c r="U33" s="3">
        <v>0</v>
      </c>
      <c r="W33" s="3">
        <v>0</v>
      </c>
      <c r="Y33" s="3">
        <v>0</v>
      </c>
      <c r="AA33" s="3">
        <v>0</v>
      </c>
      <c r="AC33" s="3">
        <v>2030000</v>
      </c>
      <c r="AE33" s="3">
        <v>743400</v>
      </c>
      <c r="AG33" s="3">
        <v>1509570592419</v>
      </c>
      <c r="AI33" s="3">
        <v>1508756792917</v>
      </c>
      <c r="AK33" s="7">
        <v>3.5656492911021777E-3</v>
      </c>
    </row>
    <row r="34" spans="1:37" ht="21" x14ac:dyDescent="0.25">
      <c r="A34" s="2" t="s">
        <v>114</v>
      </c>
      <c r="C34" s="1" t="s">
        <v>47</v>
      </c>
      <c r="E34" s="1" t="s">
        <v>47</v>
      </c>
      <c r="G34" s="1" t="s">
        <v>115</v>
      </c>
      <c r="I34" s="1" t="s">
        <v>116</v>
      </c>
      <c r="K34" s="3">
        <v>23</v>
      </c>
      <c r="M34" s="3">
        <v>23</v>
      </c>
      <c r="O34" s="3">
        <v>1000000</v>
      </c>
      <c r="Q34" s="3">
        <v>1000000000000</v>
      </c>
      <c r="S34" s="3">
        <v>999771250000</v>
      </c>
      <c r="U34" s="3">
        <v>0</v>
      </c>
      <c r="W34" s="3">
        <v>0</v>
      </c>
      <c r="Y34" s="3">
        <v>0</v>
      </c>
      <c r="AA34" s="3">
        <v>0</v>
      </c>
      <c r="AC34" s="3">
        <v>1000000</v>
      </c>
      <c r="AE34" s="3">
        <v>1000000</v>
      </c>
      <c r="AG34" s="3">
        <v>1000000000000</v>
      </c>
      <c r="AI34" s="3">
        <v>999771250000</v>
      </c>
      <c r="AK34" s="7">
        <v>2.3627622858516917E-3</v>
      </c>
    </row>
    <row r="35" spans="1:37" ht="21" x14ac:dyDescent="0.25">
      <c r="A35" s="2" t="s">
        <v>117</v>
      </c>
      <c r="C35" s="1" t="s">
        <v>47</v>
      </c>
      <c r="E35" s="1" t="s">
        <v>47</v>
      </c>
      <c r="G35" s="1" t="s">
        <v>118</v>
      </c>
      <c r="I35" s="1" t="s">
        <v>119</v>
      </c>
      <c r="K35" s="3">
        <v>23</v>
      </c>
      <c r="M35" s="3">
        <v>23</v>
      </c>
      <c r="O35" s="3">
        <v>500000</v>
      </c>
      <c r="Q35" s="3">
        <v>432000000000</v>
      </c>
      <c r="S35" s="3">
        <v>444307341441</v>
      </c>
      <c r="U35" s="3">
        <v>0</v>
      </c>
      <c r="W35" s="3">
        <v>0</v>
      </c>
      <c r="Y35" s="3">
        <v>0</v>
      </c>
      <c r="AA35" s="3">
        <v>0</v>
      </c>
      <c r="AC35" s="3">
        <v>500000</v>
      </c>
      <c r="AE35" s="3">
        <v>896759</v>
      </c>
      <c r="AG35" s="3">
        <v>432000000000</v>
      </c>
      <c r="AI35" s="3">
        <v>448276933189</v>
      </c>
      <c r="AK35" s="7">
        <v>1.0594141723481523E-3</v>
      </c>
    </row>
    <row r="36" spans="1:37" ht="21" x14ac:dyDescent="0.25">
      <c r="A36" s="2" t="s">
        <v>120</v>
      </c>
      <c r="C36" s="1" t="s">
        <v>47</v>
      </c>
      <c r="E36" s="1" t="s">
        <v>47</v>
      </c>
      <c r="G36" s="1" t="s">
        <v>121</v>
      </c>
      <c r="I36" s="1" t="s">
        <v>122</v>
      </c>
      <c r="K36" s="3">
        <v>23</v>
      </c>
      <c r="M36" s="3">
        <v>23</v>
      </c>
      <c r="O36" s="3">
        <v>2495000</v>
      </c>
      <c r="Q36" s="3">
        <v>2495000000000</v>
      </c>
      <c r="S36" s="3">
        <v>2494429268750</v>
      </c>
      <c r="U36" s="3">
        <v>0</v>
      </c>
      <c r="W36" s="3">
        <v>0</v>
      </c>
      <c r="Y36" s="3">
        <v>0</v>
      </c>
      <c r="AA36" s="3">
        <v>0</v>
      </c>
      <c r="AC36" s="3">
        <v>2495000</v>
      </c>
      <c r="AE36" s="3">
        <v>1000000</v>
      </c>
      <c r="AG36" s="3">
        <v>2495000000000</v>
      </c>
      <c r="AI36" s="3">
        <v>2494429268750</v>
      </c>
      <c r="AK36" s="7">
        <v>5.8950919031999704E-3</v>
      </c>
    </row>
    <row r="37" spans="1:37" ht="21" x14ac:dyDescent="0.25">
      <c r="A37" s="2" t="s">
        <v>123</v>
      </c>
      <c r="C37" s="1" t="s">
        <v>47</v>
      </c>
      <c r="E37" s="1" t="s">
        <v>47</v>
      </c>
      <c r="G37" s="1" t="s">
        <v>124</v>
      </c>
      <c r="I37" s="1" t="s">
        <v>125</v>
      </c>
      <c r="K37" s="3">
        <v>23</v>
      </c>
      <c r="M37" s="3">
        <v>23</v>
      </c>
      <c r="O37" s="3">
        <v>2400000</v>
      </c>
      <c r="Q37" s="3">
        <v>2400000000000</v>
      </c>
      <c r="S37" s="3">
        <v>2399451000000</v>
      </c>
      <c r="U37" s="3">
        <v>0</v>
      </c>
      <c r="W37" s="3">
        <v>0</v>
      </c>
      <c r="Y37" s="3">
        <v>0</v>
      </c>
      <c r="AA37" s="3">
        <v>0</v>
      </c>
      <c r="AC37" s="3">
        <v>2400000</v>
      </c>
      <c r="AE37" s="3">
        <v>1000000</v>
      </c>
      <c r="AG37" s="3">
        <v>2400000000000</v>
      </c>
      <c r="AI37" s="3">
        <v>2399451000000</v>
      </c>
      <c r="AK37" s="7">
        <v>5.67062948604406E-3</v>
      </c>
    </row>
    <row r="38" spans="1:37" ht="21" x14ac:dyDescent="0.25">
      <c r="A38" s="2" t="s">
        <v>126</v>
      </c>
      <c r="C38" s="1" t="s">
        <v>47</v>
      </c>
      <c r="E38" s="1" t="s">
        <v>47</v>
      </c>
      <c r="G38" s="1" t="s">
        <v>127</v>
      </c>
      <c r="I38" s="1" t="s">
        <v>128</v>
      </c>
      <c r="K38" s="3">
        <v>23</v>
      </c>
      <c r="M38" s="3">
        <v>23</v>
      </c>
      <c r="O38" s="3">
        <v>6420000</v>
      </c>
      <c r="Q38" s="3">
        <v>5749410002140</v>
      </c>
      <c r="S38" s="3">
        <v>5777172509419</v>
      </c>
      <c r="U38" s="3">
        <v>0</v>
      </c>
      <c r="W38" s="3">
        <v>0</v>
      </c>
      <c r="Y38" s="3">
        <v>0</v>
      </c>
      <c r="AA38" s="3">
        <v>0</v>
      </c>
      <c r="AC38" s="3">
        <v>6420000</v>
      </c>
      <c r="AE38" s="3">
        <v>896686</v>
      </c>
      <c r="AG38" s="3">
        <v>5749410002140</v>
      </c>
      <c r="AI38" s="3">
        <v>5755407269357</v>
      </c>
      <c r="AK38" s="7">
        <v>1.3601770640787467E-2</v>
      </c>
    </row>
    <row r="39" spans="1:37" ht="21" x14ac:dyDescent="0.25">
      <c r="A39" s="2" t="s">
        <v>129</v>
      </c>
      <c r="C39" s="1" t="s">
        <v>47</v>
      </c>
      <c r="E39" s="1" t="s">
        <v>47</v>
      </c>
      <c r="G39" s="1" t="s">
        <v>130</v>
      </c>
      <c r="I39" s="1" t="s">
        <v>131</v>
      </c>
      <c r="K39" s="3">
        <v>20.5</v>
      </c>
      <c r="M39" s="3">
        <v>20.5</v>
      </c>
      <c r="O39" s="3">
        <v>10000000</v>
      </c>
      <c r="Q39" s="3">
        <v>9475537500000</v>
      </c>
      <c r="S39" s="3">
        <v>9116014234625</v>
      </c>
      <c r="U39" s="3">
        <v>0</v>
      </c>
      <c r="W39" s="3">
        <v>0</v>
      </c>
      <c r="Y39" s="3">
        <v>0</v>
      </c>
      <c r="AA39" s="3">
        <v>0</v>
      </c>
      <c r="AC39" s="3">
        <v>10000000</v>
      </c>
      <c r="AE39" s="3">
        <v>961347</v>
      </c>
      <c r="AG39" s="3">
        <v>9475537500000</v>
      </c>
      <c r="AI39" s="3">
        <v>9611270918737</v>
      </c>
      <c r="AK39" s="7">
        <v>2.2714344352165478E-2</v>
      </c>
    </row>
    <row r="40" spans="1:37" ht="21" x14ac:dyDescent="0.25">
      <c r="A40" s="2" t="s">
        <v>132</v>
      </c>
      <c r="C40" s="1" t="s">
        <v>47</v>
      </c>
      <c r="E40" s="1" t="s">
        <v>47</v>
      </c>
      <c r="G40" s="1" t="s">
        <v>133</v>
      </c>
      <c r="I40" s="1" t="s">
        <v>134</v>
      </c>
      <c r="K40" s="3">
        <v>23</v>
      </c>
      <c r="M40" s="3">
        <v>23</v>
      </c>
      <c r="O40" s="3">
        <v>10179000</v>
      </c>
      <c r="Q40" s="3">
        <v>9763651114104</v>
      </c>
      <c r="S40" s="3">
        <v>9780910973696</v>
      </c>
      <c r="U40" s="3">
        <v>0</v>
      </c>
      <c r="W40" s="3">
        <v>0</v>
      </c>
      <c r="Y40" s="3">
        <v>0</v>
      </c>
      <c r="AA40" s="3">
        <v>0</v>
      </c>
      <c r="AC40" s="3">
        <v>10179000</v>
      </c>
      <c r="AE40" s="3">
        <v>978046</v>
      </c>
      <c r="AG40" s="3">
        <v>9763651114104</v>
      </c>
      <c r="AI40" s="3">
        <v>9953252906458</v>
      </c>
      <c r="AK40" s="7">
        <v>2.3522551372549168E-2</v>
      </c>
    </row>
    <row r="41" spans="1:37" ht="21" x14ac:dyDescent="0.25">
      <c r="A41" s="2" t="s">
        <v>135</v>
      </c>
      <c r="C41" s="1" t="s">
        <v>47</v>
      </c>
      <c r="E41" s="1" t="s">
        <v>47</v>
      </c>
      <c r="G41" s="1" t="s">
        <v>136</v>
      </c>
      <c r="I41" s="1" t="s">
        <v>137</v>
      </c>
      <c r="K41" s="3">
        <v>23</v>
      </c>
      <c r="M41" s="3">
        <v>23</v>
      </c>
      <c r="O41" s="3">
        <v>7340000</v>
      </c>
      <c r="Q41" s="3">
        <v>6841565769995</v>
      </c>
      <c r="S41" s="3">
        <v>6797163833019</v>
      </c>
      <c r="U41" s="3">
        <v>0</v>
      </c>
      <c r="W41" s="3">
        <v>0</v>
      </c>
      <c r="Y41" s="3">
        <v>0</v>
      </c>
      <c r="AA41" s="3">
        <v>0</v>
      </c>
      <c r="AC41" s="3">
        <v>7340000</v>
      </c>
      <c r="AE41" s="3">
        <v>952242</v>
      </c>
      <c r="AG41" s="3">
        <v>6841565769995</v>
      </c>
      <c r="AI41" s="3">
        <v>6987857441875</v>
      </c>
      <c r="AK41" s="7">
        <v>1.6514423696991014E-2</v>
      </c>
    </row>
    <row r="42" spans="1:37" ht="21" x14ac:dyDescent="0.25">
      <c r="A42" s="2" t="s">
        <v>138</v>
      </c>
      <c r="C42" s="1" t="s">
        <v>47</v>
      </c>
      <c r="E42" s="1" t="s">
        <v>47</v>
      </c>
      <c r="G42" s="1" t="s">
        <v>139</v>
      </c>
      <c r="I42" s="1" t="s">
        <v>140</v>
      </c>
      <c r="K42" s="3">
        <v>23</v>
      </c>
      <c r="M42" s="3">
        <v>23</v>
      </c>
      <c r="O42" s="3">
        <v>3000000</v>
      </c>
      <c r="Q42" s="3">
        <v>2792190000000</v>
      </c>
      <c r="S42" s="3">
        <v>2702030769041</v>
      </c>
      <c r="U42" s="3">
        <v>0</v>
      </c>
      <c r="W42" s="3">
        <v>0</v>
      </c>
      <c r="Y42" s="3">
        <v>0</v>
      </c>
      <c r="AA42" s="3">
        <v>0</v>
      </c>
      <c r="AC42" s="3">
        <v>3000000</v>
      </c>
      <c r="AE42" s="3">
        <v>888510</v>
      </c>
      <c r="AG42" s="3">
        <v>2792190000000</v>
      </c>
      <c r="AI42" s="3">
        <v>2664920260012</v>
      </c>
      <c r="AK42" s="7">
        <v>6.2980137558050781E-3</v>
      </c>
    </row>
    <row r="43" spans="1:37" ht="21" x14ac:dyDescent="0.25">
      <c r="A43" s="2" t="s">
        <v>141</v>
      </c>
      <c r="C43" s="1" t="s">
        <v>47</v>
      </c>
      <c r="E43" s="1" t="s">
        <v>47</v>
      </c>
      <c r="G43" s="1" t="s">
        <v>142</v>
      </c>
      <c r="I43" s="1" t="s">
        <v>143</v>
      </c>
      <c r="K43" s="3">
        <v>23</v>
      </c>
      <c r="M43" s="3">
        <v>23</v>
      </c>
      <c r="O43" s="3">
        <v>2098065</v>
      </c>
      <c r="Q43" s="3">
        <v>1991827167062</v>
      </c>
      <c r="S43" s="3">
        <v>1811075923243</v>
      </c>
      <c r="U43" s="3">
        <v>0</v>
      </c>
      <c r="W43" s="3">
        <v>0</v>
      </c>
      <c r="Y43" s="3">
        <v>0</v>
      </c>
      <c r="AA43" s="3">
        <v>0</v>
      </c>
      <c r="AC43" s="3">
        <v>2098065</v>
      </c>
      <c r="AE43" s="3">
        <v>880209</v>
      </c>
      <c r="AG43" s="3">
        <v>1991827167062</v>
      </c>
      <c r="AI43" s="3">
        <v>1846313254794</v>
      </c>
      <c r="AK43" s="7">
        <v>4.3633974534628278E-3</v>
      </c>
    </row>
    <row r="44" spans="1:37" ht="21" x14ac:dyDescent="0.25">
      <c r="A44" s="2" t="s">
        <v>144</v>
      </c>
      <c r="C44" s="1" t="s">
        <v>47</v>
      </c>
      <c r="E44" s="1" t="s">
        <v>47</v>
      </c>
      <c r="G44" s="1" t="s">
        <v>145</v>
      </c>
      <c r="I44" s="1" t="s">
        <v>146</v>
      </c>
      <c r="K44" s="3">
        <v>23</v>
      </c>
      <c r="M44" s="3">
        <v>23</v>
      </c>
      <c r="O44" s="3">
        <v>7793740</v>
      </c>
      <c r="Q44" s="3">
        <v>7408359985600</v>
      </c>
      <c r="S44" s="3">
        <v>6759102089675</v>
      </c>
      <c r="U44" s="3">
        <v>0</v>
      </c>
      <c r="W44" s="3">
        <v>0</v>
      </c>
      <c r="Y44" s="3">
        <v>0</v>
      </c>
      <c r="AA44" s="3">
        <v>0</v>
      </c>
      <c r="AC44" s="3">
        <v>7793740</v>
      </c>
      <c r="AE44" s="3">
        <v>903045</v>
      </c>
      <c r="AG44" s="3">
        <v>7408359985600</v>
      </c>
      <c r="AI44" s="3">
        <v>7036487973396</v>
      </c>
      <c r="AK44" s="7">
        <v>1.6629352372744335E-2</v>
      </c>
    </row>
    <row r="45" spans="1:37" ht="21" x14ac:dyDescent="0.25">
      <c r="A45" s="2" t="s">
        <v>147</v>
      </c>
      <c r="C45" s="1" t="s">
        <v>47</v>
      </c>
      <c r="E45" s="1" t="s">
        <v>47</v>
      </c>
      <c r="G45" s="1" t="s">
        <v>51</v>
      </c>
      <c r="I45" s="1" t="s">
        <v>55</v>
      </c>
      <c r="K45" s="3">
        <v>23</v>
      </c>
      <c r="M45" s="3">
        <v>23</v>
      </c>
      <c r="O45" s="3">
        <v>6048600</v>
      </c>
      <c r="Q45" s="3">
        <v>5827402698000</v>
      </c>
      <c r="S45" s="3">
        <v>5264797291067</v>
      </c>
      <c r="U45" s="3">
        <v>0</v>
      </c>
      <c r="W45" s="3">
        <v>0</v>
      </c>
      <c r="Y45" s="3">
        <v>0</v>
      </c>
      <c r="AA45" s="3">
        <v>0</v>
      </c>
      <c r="AC45" s="3">
        <v>6048600</v>
      </c>
      <c r="AE45" s="3">
        <v>942177</v>
      </c>
      <c r="AG45" s="3">
        <v>5827402698000</v>
      </c>
      <c r="AI45" s="3">
        <v>5697548189850</v>
      </c>
      <c r="AK45" s="7">
        <v>1.346503211089552E-2</v>
      </c>
    </row>
    <row r="46" spans="1:37" ht="21" x14ac:dyDescent="0.25">
      <c r="A46" s="2" t="s">
        <v>148</v>
      </c>
      <c r="C46" s="1" t="s">
        <v>47</v>
      </c>
      <c r="E46" s="1" t="s">
        <v>47</v>
      </c>
      <c r="G46" s="1" t="s">
        <v>57</v>
      </c>
      <c r="I46" s="1" t="s">
        <v>149</v>
      </c>
      <c r="K46" s="3">
        <v>23</v>
      </c>
      <c r="M46" s="3">
        <v>23</v>
      </c>
      <c r="O46" s="3">
        <v>15171600</v>
      </c>
      <c r="Q46" s="3">
        <v>14608581924000</v>
      </c>
      <c r="S46" s="3">
        <v>13417120627424</v>
      </c>
      <c r="U46" s="3">
        <v>0</v>
      </c>
      <c r="W46" s="3">
        <v>0</v>
      </c>
      <c r="Y46" s="3">
        <v>0</v>
      </c>
      <c r="AA46" s="3">
        <v>0</v>
      </c>
      <c r="AC46" s="3">
        <v>15171600</v>
      </c>
      <c r="AE46" s="3">
        <v>892623</v>
      </c>
      <c r="AG46" s="3">
        <v>14608581924000</v>
      </c>
      <c r="AI46" s="3">
        <v>13539421255554</v>
      </c>
      <c r="AK46" s="7">
        <v>3.1997753400972218E-2</v>
      </c>
    </row>
    <row r="47" spans="1:37" ht="21" x14ac:dyDescent="0.25">
      <c r="A47" s="2" t="s">
        <v>150</v>
      </c>
      <c r="C47" s="1" t="s">
        <v>47</v>
      </c>
      <c r="E47" s="1" t="s">
        <v>47</v>
      </c>
      <c r="G47" s="1" t="s">
        <v>151</v>
      </c>
      <c r="I47" s="1" t="s">
        <v>152</v>
      </c>
      <c r="K47" s="3">
        <v>23</v>
      </c>
      <c r="M47" s="3">
        <v>23</v>
      </c>
      <c r="O47" s="3">
        <v>267211</v>
      </c>
      <c r="Q47" s="3">
        <v>246825472810</v>
      </c>
      <c r="S47" s="3">
        <v>206839455343</v>
      </c>
      <c r="U47" s="3">
        <v>0</v>
      </c>
      <c r="W47" s="3">
        <v>0</v>
      </c>
      <c r="Y47" s="3">
        <v>0</v>
      </c>
      <c r="AA47" s="3">
        <v>0</v>
      </c>
      <c r="AC47" s="3">
        <v>267211</v>
      </c>
      <c r="AE47" s="3">
        <v>817504</v>
      </c>
      <c r="AG47" s="3">
        <v>246825472810</v>
      </c>
      <c r="AI47" s="3">
        <v>218396091807</v>
      </c>
      <c r="AK47" s="7">
        <v>5.1613611523534334E-4</v>
      </c>
    </row>
    <row r="48" spans="1:37" ht="21" x14ac:dyDescent="0.25">
      <c r="A48" s="2" t="s">
        <v>153</v>
      </c>
      <c r="C48" s="1" t="s">
        <v>47</v>
      </c>
      <c r="E48" s="1" t="s">
        <v>47</v>
      </c>
      <c r="G48" s="1" t="s">
        <v>154</v>
      </c>
      <c r="I48" s="1" t="s">
        <v>155</v>
      </c>
      <c r="K48" s="3">
        <v>23</v>
      </c>
      <c r="M48" s="3">
        <v>23</v>
      </c>
      <c r="O48" s="3">
        <v>8733899</v>
      </c>
      <c r="Q48" s="3">
        <v>8295145940800</v>
      </c>
      <c r="S48" s="3">
        <v>7193121845625</v>
      </c>
      <c r="U48" s="3">
        <v>0</v>
      </c>
      <c r="W48" s="3">
        <v>0</v>
      </c>
      <c r="Y48" s="3">
        <v>0</v>
      </c>
      <c r="AA48" s="3">
        <v>0</v>
      </c>
      <c r="AC48" s="3">
        <v>8733899</v>
      </c>
      <c r="AE48" s="3">
        <v>823172</v>
      </c>
      <c r="AG48" s="3">
        <v>8295145940800</v>
      </c>
      <c r="AI48" s="3">
        <v>7187856509249</v>
      </c>
      <c r="AK48" s="7">
        <v>1.6987082071190911E-2</v>
      </c>
    </row>
    <row r="49" spans="1:37" ht="21" x14ac:dyDescent="0.25">
      <c r="A49" s="2" t="s">
        <v>156</v>
      </c>
      <c r="C49" s="1" t="s">
        <v>47</v>
      </c>
      <c r="E49" s="1" t="s">
        <v>47</v>
      </c>
      <c r="G49" s="1" t="s">
        <v>157</v>
      </c>
      <c r="I49" s="1" t="s">
        <v>158</v>
      </c>
      <c r="K49" s="3">
        <v>23</v>
      </c>
      <c r="M49" s="3">
        <v>23</v>
      </c>
      <c r="O49" s="3">
        <v>4920074</v>
      </c>
      <c r="Q49" s="3">
        <v>4732127173200</v>
      </c>
      <c r="S49" s="3">
        <v>3993108959126</v>
      </c>
      <c r="U49" s="3">
        <v>0</v>
      </c>
      <c r="W49" s="3">
        <v>0</v>
      </c>
      <c r="Y49" s="3">
        <v>0</v>
      </c>
      <c r="AA49" s="3">
        <v>0</v>
      </c>
      <c r="AC49" s="3">
        <v>4920074</v>
      </c>
      <c r="AE49" s="3">
        <v>819299</v>
      </c>
      <c r="AG49" s="3">
        <v>4732127173200</v>
      </c>
      <c r="AI49" s="3">
        <v>4030089614197</v>
      </c>
      <c r="AK49" s="7">
        <v>9.524322437784909E-3</v>
      </c>
    </row>
    <row r="50" spans="1:37" ht="21" x14ac:dyDescent="0.25">
      <c r="A50" s="2" t="s">
        <v>159</v>
      </c>
      <c r="C50" s="1" t="s">
        <v>47</v>
      </c>
      <c r="E50" s="1" t="s">
        <v>47</v>
      </c>
      <c r="G50" s="1" t="s">
        <v>160</v>
      </c>
      <c r="I50" s="1" t="s">
        <v>161</v>
      </c>
      <c r="K50" s="3">
        <v>23</v>
      </c>
      <c r="M50" s="3">
        <v>23</v>
      </c>
      <c r="O50" s="3">
        <v>1919665</v>
      </c>
      <c r="Q50" s="3">
        <v>1823873716500</v>
      </c>
      <c r="S50" s="3">
        <v>1512156148971</v>
      </c>
      <c r="U50" s="3">
        <v>0</v>
      </c>
      <c r="W50" s="3">
        <v>0</v>
      </c>
      <c r="Y50" s="3">
        <v>0</v>
      </c>
      <c r="AA50" s="3">
        <v>0</v>
      </c>
      <c r="AC50" s="3">
        <v>1919665</v>
      </c>
      <c r="AE50" s="3">
        <v>806855</v>
      </c>
      <c r="AG50" s="3">
        <v>1823873716500</v>
      </c>
      <c r="AI50" s="3">
        <v>1548536994689</v>
      </c>
      <c r="AK50" s="7">
        <v>3.6596619569699471E-3</v>
      </c>
    </row>
    <row r="51" spans="1:37" ht="21" x14ac:dyDescent="0.25">
      <c r="A51" s="2" t="s">
        <v>162</v>
      </c>
      <c r="C51" s="1" t="s">
        <v>47</v>
      </c>
      <c r="E51" s="1" t="s">
        <v>47</v>
      </c>
      <c r="G51" s="1" t="s">
        <v>163</v>
      </c>
      <c r="I51" s="1" t="s">
        <v>155</v>
      </c>
      <c r="K51" s="3">
        <v>23</v>
      </c>
      <c r="M51" s="3">
        <v>23</v>
      </c>
      <c r="O51" s="3">
        <v>161080</v>
      </c>
      <c r="Q51" s="3">
        <v>156650300000</v>
      </c>
      <c r="S51" s="3">
        <v>133197986589</v>
      </c>
      <c r="U51" s="3">
        <v>0</v>
      </c>
      <c r="W51" s="3">
        <v>0</v>
      </c>
      <c r="Y51" s="3">
        <v>0</v>
      </c>
      <c r="AA51" s="3">
        <v>0</v>
      </c>
      <c r="AC51" s="3">
        <v>161080</v>
      </c>
      <c r="AE51" s="3">
        <v>863810</v>
      </c>
      <c r="AG51" s="3">
        <v>156650300000</v>
      </c>
      <c r="AI51" s="3">
        <v>139110685949</v>
      </c>
      <c r="AK51" s="7">
        <v>3.2876068632625314E-4</v>
      </c>
    </row>
    <row r="52" spans="1:37" ht="21" x14ac:dyDescent="0.25">
      <c r="A52" s="2" t="s">
        <v>164</v>
      </c>
      <c r="C52" s="1" t="s">
        <v>47</v>
      </c>
      <c r="E52" s="1" t="s">
        <v>47</v>
      </c>
      <c r="G52" s="1" t="s">
        <v>165</v>
      </c>
      <c r="I52" s="1" t="s">
        <v>166</v>
      </c>
      <c r="K52" s="3">
        <v>23</v>
      </c>
      <c r="M52" s="3">
        <v>23</v>
      </c>
      <c r="O52" s="3">
        <v>5635032</v>
      </c>
      <c r="Q52" s="3">
        <v>5044142544480</v>
      </c>
      <c r="S52" s="3">
        <v>4617274908103</v>
      </c>
      <c r="U52" s="3">
        <v>0</v>
      </c>
      <c r="W52" s="3">
        <v>0</v>
      </c>
      <c r="Y52" s="3">
        <v>0</v>
      </c>
      <c r="AA52" s="3">
        <v>0</v>
      </c>
      <c r="AC52" s="3">
        <v>5635032</v>
      </c>
      <c r="AE52" s="3">
        <v>782748</v>
      </c>
      <c r="AG52" s="3">
        <v>5044142544480</v>
      </c>
      <c r="AI52" s="3">
        <v>4409801055142</v>
      </c>
      <c r="AK52" s="7">
        <v>1.0421695584063367E-2</v>
      </c>
    </row>
    <row r="53" spans="1:37" ht="21" x14ac:dyDescent="0.25">
      <c r="A53" s="2" t="s">
        <v>167</v>
      </c>
      <c r="C53" s="1" t="s">
        <v>47</v>
      </c>
      <c r="E53" s="1" t="s">
        <v>47</v>
      </c>
      <c r="G53" s="1" t="s">
        <v>165</v>
      </c>
      <c r="I53" s="1" t="s">
        <v>168</v>
      </c>
      <c r="K53" s="3">
        <v>23</v>
      </c>
      <c r="M53" s="3">
        <v>23</v>
      </c>
      <c r="O53" s="3">
        <v>22000000</v>
      </c>
      <c r="Q53" s="3">
        <v>19603320000000</v>
      </c>
      <c r="S53" s="3">
        <v>17740282981767</v>
      </c>
      <c r="U53" s="3">
        <v>0</v>
      </c>
      <c r="W53" s="3">
        <v>0</v>
      </c>
      <c r="Y53" s="3">
        <v>0</v>
      </c>
      <c r="AA53" s="3">
        <v>0</v>
      </c>
      <c r="AC53" s="3">
        <v>22000000</v>
      </c>
      <c r="AE53" s="3">
        <v>784938</v>
      </c>
      <c r="AG53" s="3">
        <v>19603320000000</v>
      </c>
      <c r="AI53" s="3">
        <v>17264685799515</v>
      </c>
      <c r="AK53" s="7">
        <v>4.0801681868900812E-2</v>
      </c>
    </row>
    <row r="54" spans="1:37" ht="21" x14ac:dyDescent="0.25">
      <c r="A54" s="2" t="s">
        <v>169</v>
      </c>
      <c r="C54" s="1" t="s">
        <v>47</v>
      </c>
      <c r="E54" s="1" t="s">
        <v>47</v>
      </c>
      <c r="G54" s="1" t="s">
        <v>170</v>
      </c>
      <c r="I54" s="1" t="s">
        <v>171</v>
      </c>
      <c r="K54" s="3">
        <v>23</v>
      </c>
      <c r="M54" s="3">
        <v>23</v>
      </c>
      <c r="O54" s="3">
        <v>1995000</v>
      </c>
      <c r="Q54" s="3">
        <v>1995000000000</v>
      </c>
      <c r="S54" s="3">
        <v>1994543643750</v>
      </c>
      <c r="U54" s="3">
        <v>0</v>
      </c>
      <c r="W54" s="3">
        <v>0</v>
      </c>
      <c r="Y54" s="3">
        <v>0</v>
      </c>
      <c r="AA54" s="3">
        <v>0</v>
      </c>
      <c r="AC54" s="3">
        <v>1995000</v>
      </c>
      <c r="AE54" s="3">
        <v>1000000</v>
      </c>
      <c r="AG54" s="3">
        <v>1995000000000</v>
      </c>
      <c r="AI54" s="3">
        <v>1994543643750</v>
      </c>
      <c r="AK54" s="7">
        <v>4.7137107602741243E-3</v>
      </c>
    </row>
    <row r="55" spans="1:37" ht="21" x14ac:dyDescent="0.25">
      <c r="A55" s="2" t="s">
        <v>172</v>
      </c>
      <c r="C55" s="1" t="s">
        <v>47</v>
      </c>
      <c r="E55" s="1" t="s">
        <v>47</v>
      </c>
      <c r="G55" s="1" t="s">
        <v>173</v>
      </c>
      <c r="I55" s="1" t="s">
        <v>174</v>
      </c>
      <c r="K55" s="3">
        <v>23</v>
      </c>
      <c r="M55" s="3">
        <v>23</v>
      </c>
      <c r="O55" s="3">
        <v>450000</v>
      </c>
      <c r="Q55" s="3">
        <v>450000000000</v>
      </c>
      <c r="S55" s="3">
        <v>449897062500</v>
      </c>
      <c r="U55" s="3">
        <v>0</v>
      </c>
      <c r="W55" s="3">
        <v>0</v>
      </c>
      <c r="Y55" s="3">
        <v>0</v>
      </c>
      <c r="AA55" s="3">
        <v>0</v>
      </c>
      <c r="AC55" s="3">
        <v>450000</v>
      </c>
      <c r="AE55" s="3">
        <v>1000000</v>
      </c>
      <c r="AG55" s="3">
        <v>450000000000</v>
      </c>
      <c r="AI55" s="3">
        <v>449897062500</v>
      </c>
      <c r="AK55" s="7">
        <v>1.0632430286332613E-3</v>
      </c>
    </row>
    <row r="56" spans="1:37" ht="21" x14ac:dyDescent="0.25">
      <c r="A56" s="2" t="s">
        <v>175</v>
      </c>
      <c r="C56" s="1" t="s">
        <v>47</v>
      </c>
      <c r="E56" s="1" t="s">
        <v>47</v>
      </c>
      <c r="G56" s="1" t="s">
        <v>176</v>
      </c>
      <c r="I56" s="1" t="s">
        <v>177</v>
      </c>
      <c r="K56" s="3">
        <v>20.5</v>
      </c>
      <c r="M56" s="3">
        <v>20.5</v>
      </c>
      <c r="O56" s="3">
        <v>995000</v>
      </c>
      <c r="Q56" s="3">
        <v>995075</v>
      </c>
      <c r="S56" s="3">
        <v>994772393750</v>
      </c>
      <c r="U56" s="3">
        <v>0</v>
      </c>
      <c r="W56" s="3">
        <v>0</v>
      </c>
      <c r="Y56" s="3">
        <v>0</v>
      </c>
      <c r="AA56" s="3">
        <v>0</v>
      </c>
      <c r="AC56" s="3">
        <v>995000</v>
      </c>
      <c r="AE56" s="3">
        <v>1000000</v>
      </c>
      <c r="AG56" s="3">
        <v>995075</v>
      </c>
      <c r="AI56" s="3">
        <v>994772393750</v>
      </c>
      <c r="AK56" s="7">
        <v>2.350948474422433E-3</v>
      </c>
    </row>
    <row r="57" spans="1:37" ht="21" x14ac:dyDescent="0.25">
      <c r="A57" s="2" t="s">
        <v>178</v>
      </c>
      <c r="C57" s="1" t="s">
        <v>47</v>
      </c>
      <c r="E57" s="1" t="s">
        <v>47</v>
      </c>
      <c r="G57" s="1" t="s">
        <v>179</v>
      </c>
      <c r="I57" s="1" t="s">
        <v>180</v>
      </c>
      <c r="K57" s="3">
        <v>0</v>
      </c>
      <c r="M57" s="3">
        <v>0</v>
      </c>
      <c r="O57" s="3">
        <v>0</v>
      </c>
      <c r="Q57" s="3">
        <v>0</v>
      </c>
      <c r="S57" s="3">
        <v>0</v>
      </c>
      <c r="U57" s="3">
        <v>2500000</v>
      </c>
      <c r="W57" s="3">
        <v>1968158750000</v>
      </c>
      <c r="Y57" s="3">
        <v>0</v>
      </c>
      <c r="AA57" s="3">
        <v>0</v>
      </c>
      <c r="AC57" s="3">
        <v>2500000</v>
      </c>
      <c r="AE57" s="3">
        <v>787250</v>
      </c>
      <c r="AG57" s="3">
        <v>1968158750000</v>
      </c>
      <c r="AI57" s="3">
        <v>1967674791406</v>
      </c>
      <c r="AK57" s="7">
        <v>4.6502115238412694E-3</v>
      </c>
    </row>
    <row r="58" spans="1:37" ht="21" x14ac:dyDescent="0.25">
      <c r="A58" s="2" t="s">
        <v>181</v>
      </c>
      <c r="C58" s="1" t="s">
        <v>47</v>
      </c>
      <c r="E58" s="1" t="s">
        <v>47</v>
      </c>
      <c r="G58" s="1" t="s">
        <v>182</v>
      </c>
      <c r="I58" s="1" t="s">
        <v>95</v>
      </c>
      <c r="K58" s="3">
        <v>0</v>
      </c>
      <c r="M58" s="3">
        <v>0</v>
      </c>
      <c r="O58" s="3">
        <v>0</v>
      </c>
      <c r="Q58" s="3">
        <v>0</v>
      </c>
      <c r="S58" s="3">
        <v>0</v>
      </c>
      <c r="U58" s="3">
        <v>161151</v>
      </c>
      <c r="W58" s="3">
        <v>133906291539</v>
      </c>
      <c r="Y58" s="3">
        <v>0</v>
      </c>
      <c r="AA58" s="3">
        <v>0</v>
      </c>
      <c r="AC58" s="3">
        <v>161151</v>
      </c>
      <c r="AE58" s="3">
        <v>830750</v>
      </c>
      <c r="AG58" s="3">
        <v>133906291539</v>
      </c>
      <c r="AI58" s="3">
        <v>133845569070</v>
      </c>
      <c r="AK58" s="7">
        <v>3.163176203826162E-4</v>
      </c>
    </row>
    <row r="59" spans="1:37" ht="21" x14ac:dyDescent="0.25">
      <c r="A59" s="2" t="s">
        <v>183</v>
      </c>
      <c r="C59" s="1" t="s">
        <v>47</v>
      </c>
      <c r="E59" s="1" t="s">
        <v>47</v>
      </c>
      <c r="G59" s="1" t="s">
        <v>184</v>
      </c>
      <c r="I59" s="1" t="s">
        <v>185</v>
      </c>
      <c r="K59" s="3">
        <v>23</v>
      </c>
      <c r="M59" s="3">
        <v>23</v>
      </c>
      <c r="O59" s="3">
        <v>0</v>
      </c>
      <c r="Q59" s="3">
        <v>0</v>
      </c>
      <c r="S59" s="3">
        <v>0</v>
      </c>
      <c r="U59" s="3">
        <v>1500000</v>
      </c>
      <c r="W59" s="3">
        <v>1283550000000</v>
      </c>
      <c r="Y59" s="3">
        <v>0</v>
      </c>
      <c r="AA59" s="3">
        <v>0</v>
      </c>
      <c r="AC59" s="3">
        <v>1500000</v>
      </c>
      <c r="AE59" s="3">
        <v>855700</v>
      </c>
      <c r="AG59" s="3">
        <v>1283550000000</v>
      </c>
      <c r="AI59" s="3">
        <v>1283256387937</v>
      </c>
      <c r="AK59" s="7">
        <v>3.0327235320037572E-3</v>
      </c>
    </row>
    <row r="60" spans="1:37" ht="21" x14ac:dyDescent="0.25">
      <c r="A60" s="2" t="s">
        <v>186</v>
      </c>
      <c r="C60" s="1" t="s">
        <v>187</v>
      </c>
      <c r="E60" s="1" t="s">
        <v>187</v>
      </c>
      <c r="G60" s="1" t="s">
        <v>188</v>
      </c>
      <c r="I60" s="1" t="s">
        <v>189</v>
      </c>
      <c r="K60" s="3">
        <v>23</v>
      </c>
      <c r="M60" s="3">
        <v>23</v>
      </c>
      <c r="O60" s="3">
        <v>15000000</v>
      </c>
      <c r="Q60" s="3">
        <v>15000000000000</v>
      </c>
      <c r="R60" s="3"/>
      <c r="S60" s="3">
        <v>15000000000000</v>
      </c>
      <c r="U60" s="3">
        <v>0</v>
      </c>
      <c r="W60" s="3">
        <v>0</v>
      </c>
      <c r="Y60" s="3">
        <v>0</v>
      </c>
      <c r="AA60" s="3">
        <v>0</v>
      </c>
      <c r="AC60" s="3">
        <v>15000000</v>
      </c>
      <c r="AE60" s="3">
        <v>1000000</v>
      </c>
      <c r="AG60" s="3">
        <v>15000000000000</v>
      </c>
      <c r="AH60" s="3"/>
      <c r="AI60" s="3">
        <v>15000000000000</v>
      </c>
      <c r="AK60" s="7">
        <v>3.544954337082145E-2</v>
      </c>
    </row>
    <row r="61" spans="1:37" ht="21" x14ac:dyDescent="0.25">
      <c r="A61" s="2" t="s">
        <v>190</v>
      </c>
      <c r="C61" s="1" t="s">
        <v>187</v>
      </c>
      <c r="E61" s="1" t="s">
        <v>187</v>
      </c>
      <c r="G61" s="1" t="s">
        <v>188</v>
      </c>
      <c r="I61" s="1" t="s">
        <v>189</v>
      </c>
      <c r="K61" s="3">
        <v>23</v>
      </c>
      <c r="M61" s="3">
        <v>23</v>
      </c>
      <c r="O61" s="3">
        <v>5000000</v>
      </c>
      <c r="Q61" s="3">
        <v>5000000000000</v>
      </c>
      <c r="R61" s="3"/>
      <c r="S61" s="3">
        <v>5000000000000</v>
      </c>
      <c r="U61" s="3">
        <v>0</v>
      </c>
      <c r="W61" s="3">
        <v>0</v>
      </c>
      <c r="Y61" s="3">
        <v>0</v>
      </c>
      <c r="AA61" s="3">
        <v>0</v>
      </c>
      <c r="AC61" s="3">
        <v>5000000</v>
      </c>
      <c r="AE61" s="3">
        <v>1000000</v>
      </c>
      <c r="AG61" s="3">
        <v>5000000000000</v>
      </c>
      <c r="AH61" s="3"/>
      <c r="AI61" s="3">
        <v>5000000000000</v>
      </c>
      <c r="AK61" s="7">
        <v>1.1816514456940482E-2</v>
      </c>
    </row>
    <row r="62" spans="1:37" ht="21" x14ac:dyDescent="0.25">
      <c r="A62" s="2" t="s">
        <v>25</v>
      </c>
      <c r="C62" s="1" t="s">
        <v>25</v>
      </c>
      <c r="E62" s="1" t="s">
        <v>25</v>
      </c>
      <c r="G62" s="1" t="s">
        <v>25</v>
      </c>
      <c r="I62" s="1" t="s">
        <v>25</v>
      </c>
      <c r="K62" s="1" t="s">
        <v>25</v>
      </c>
      <c r="M62" s="1" t="s">
        <v>25</v>
      </c>
      <c r="O62" s="1" t="s">
        <v>25</v>
      </c>
      <c r="Q62" s="5">
        <f>SUM(Q9:Q61)</f>
        <v>174037376702719</v>
      </c>
      <c r="R62" s="2"/>
      <c r="S62" s="5">
        <f>SUM(S9:S61)</f>
        <v>171662431494254</v>
      </c>
      <c r="T62" s="2"/>
      <c r="U62" s="2" t="s">
        <v>25</v>
      </c>
      <c r="V62" s="2"/>
      <c r="W62" s="5">
        <f>SUM(W9:W61)</f>
        <v>3417832426163</v>
      </c>
      <c r="X62" s="2"/>
      <c r="Y62" s="2" t="s">
        <v>25</v>
      </c>
      <c r="Z62" s="2"/>
      <c r="AA62" s="5">
        <f>SUM(AA9:AA61)</f>
        <v>0</v>
      </c>
      <c r="AB62" s="2"/>
      <c r="AC62" s="2" t="s">
        <v>25</v>
      </c>
      <c r="AD62" s="2"/>
      <c r="AE62" s="2" t="s">
        <v>25</v>
      </c>
      <c r="AG62" s="5">
        <f>SUM(AG9:AG61)</f>
        <v>177455209128882</v>
      </c>
      <c r="AH62" s="2"/>
      <c r="AI62" s="5">
        <f>SUM(AI9:AI61)</f>
        <v>176485716061380</v>
      </c>
      <c r="AJ62" s="2"/>
      <c r="AK62" s="24">
        <f>SUM(AK9:AK61)</f>
        <v>0.41708920305655783</v>
      </c>
    </row>
    <row r="65" spans="19:35" x14ac:dyDescent="0.25">
      <c r="S65" s="3"/>
      <c r="AI65" s="3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2:M40"/>
  <sheetViews>
    <sheetView rightToLeft="1" topLeftCell="A5" zoomScaleNormal="100" workbookViewId="0">
      <selection activeCell="E19" sqref="E19"/>
    </sheetView>
  </sheetViews>
  <sheetFormatPr defaultRowHeight="18.75" x14ac:dyDescent="0.25"/>
  <cols>
    <col min="1" max="1" width="33.4257812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1" style="1" customWidth="1"/>
    <col min="8" max="8" width="1" style="1" customWidth="1"/>
    <col min="9" max="9" width="17" style="1" customWidth="1"/>
    <col min="10" max="10" width="1" style="1" customWidth="1"/>
    <col min="11" max="11" width="28" style="1" customWidth="1"/>
    <col min="12" max="12" width="1" style="1" customWidth="1"/>
    <col min="13" max="13" width="26.28515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</row>
    <row r="3" spans="1:13" ht="26.25" x14ac:dyDescent="0.2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</row>
    <row r="4" spans="1:13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</row>
    <row r="6" spans="1:13" ht="26.25" x14ac:dyDescent="0.25">
      <c r="A6" s="11" t="s">
        <v>3</v>
      </c>
      <c r="C6" s="11" t="s">
        <v>6</v>
      </c>
      <c r="D6" s="11" t="s">
        <v>6</v>
      </c>
      <c r="E6" s="11" t="s">
        <v>6</v>
      </c>
      <c r="F6" s="11" t="s">
        <v>6</v>
      </c>
      <c r="G6" s="11" t="s">
        <v>6</v>
      </c>
      <c r="H6" s="11" t="s">
        <v>6</v>
      </c>
      <c r="I6" s="11" t="s">
        <v>6</v>
      </c>
      <c r="J6" s="11" t="s">
        <v>6</v>
      </c>
      <c r="K6" s="11" t="s">
        <v>6</v>
      </c>
      <c r="L6" s="11" t="s">
        <v>6</v>
      </c>
      <c r="M6" s="11" t="s">
        <v>6</v>
      </c>
    </row>
    <row r="7" spans="1:13" ht="26.25" x14ac:dyDescent="0.25">
      <c r="A7" s="11" t="s">
        <v>3</v>
      </c>
      <c r="C7" s="11" t="s">
        <v>7</v>
      </c>
      <c r="E7" s="11" t="s">
        <v>191</v>
      </c>
      <c r="G7" s="11" t="s">
        <v>192</v>
      </c>
      <c r="I7" s="11" t="s">
        <v>193</v>
      </c>
      <c r="K7" s="11" t="s">
        <v>194</v>
      </c>
      <c r="M7" s="11" t="s">
        <v>195</v>
      </c>
    </row>
    <row r="8" spans="1:13" ht="21" x14ac:dyDescent="0.25">
      <c r="A8" s="2" t="s">
        <v>15</v>
      </c>
      <c r="C8" s="3">
        <v>11000000</v>
      </c>
      <c r="E8" s="3">
        <v>6151</v>
      </c>
      <c r="G8" s="3">
        <v>6133</v>
      </c>
      <c r="I8" s="1" t="s">
        <v>196</v>
      </c>
      <c r="K8" s="3">
        <v>67463000000</v>
      </c>
      <c r="M8" s="1" t="s">
        <v>342</v>
      </c>
    </row>
    <row r="9" spans="1:13" ht="21" x14ac:dyDescent="0.25">
      <c r="A9" s="2" t="s">
        <v>129</v>
      </c>
      <c r="C9" s="3">
        <v>10000000</v>
      </c>
      <c r="E9" s="3">
        <v>984040</v>
      </c>
      <c r="G9" s="3">
        <v>961347</v>
      </c>
      <c r="I9" s="1" t="s">
        <v>197</v>
      </c>
      <c r="K9" s="3">
        <v>9613470000000</v>
      </c>
      <c r="M9" s="1" t="s">
        <v>342</v>
      </c>
    </row>
    <row r="10" spans="1:13" ht="21" x14ac:dyDescent="0.25">
      <c r="A10" s="2" t="s">
        <v>87</v>
      </c>
      <c r="C10" s="3">
        <v>2000000</v>
      </c>
      <c r="E10" s="3">
        <v>999800</v>
      </c>
      <c r="G10" s="3">
        <v>1000000</v>
      </c>
      <c r="I10" s="1" t="s">
        <v>16</v>
      </c>
      <c r="K10" s="3">
        <v>2000000000000</v>
      </c>
      <c r="M10" s="1" t="s">
        <v>342</v>
      </c>
    </row>
    <row r="11" spans="1:13" ht="21" x14ac:dyDescent="0.25">
      <c r="A11" s="2" t="s">
        <v>132</v>
      </c>
      <c r="C11" s="3">
        <v>10179000</v>
      </c>
      <c r="E11" s="3">
        <v>993000</v>
      </c>
      <c r="G11" s="3">
        <v>978046</v>
      </c>
      <c r="I11" s="1" t="s">
        <v>198</v>
      </c>
      <c r="K11" s="3">
        <v>9955530234000</v>
      </c>
      <c r="M11" s="1" t="s">
        <v>342</v>
      </c>
    </row>
    <row r="12" spans="1:13" ht="21" x14ac:dyDescent="0.25">
      <c r="A12" s="2" t="s">
        <v>126</v>
      </c>
      <c r="C12" s="3">
        <v>6420000</v>
      </c>
      <c r="E12" s="3">
        <v>920880</v>
      </c>
      <c r="G12" s="3">
        <v>896686</v>
      </c>
      <c r="I12" s="1" t="s">
        <v>199</v>
      </c>
      <c r="K12" s="3">
        <v>5756724120000</v>
      </c>
      <c r="M12" s="1" t="s">
        <v>342</v>
      </c>
    </row>
    <row r="13" spans="1:13" ht="21" x14ac:dyDescent="0.25">
      <c r="A13" s="2" t="s">
        <v>90</v>
      </c>
      <c r="C13" s="3">
        <v>3500000</v>
      </c>
      <c r="E13" s="3">
        <v>986100</v>
      </c>
      <c r="G13" s="3">
        <v>1000000</v>
      </c>
      <c r="I13" s="1" t="s">
        <v>200</v>
      </c>
      <c r="K13" s="3">
        <v>3500000000000</v>
      </c>
      <c r="M13" s="1" t="s">
        <v>342</v>
      </c>
    </row>
    <row r="14" spans="1:13" ht="21" x14ac:dyDescent="0.25">
      <c r="A14" s="2" t="s">
        <v>135</v>
      </c>
      <c r="C14" s="3">
        <v>7340000</v>
      </c>
      <c r="E14" s="3">
        <v>970700</v>
      </c>
      <c r="G14" s="3">
        <v>952242</v>
      </c>
      <c r="I14" s="1" t="s">
        <v>201</v>
      </c>
      <c r="K14" s="3">
        <v>6989456280000</v>
      </c>
      <c r="M14" s="1" t="s">
        <v>342</v>
      </c>
    </row>
    <row r="15" spans="1:13" ht="21" x14ac:dyDescent="0.25">
      <c r="A15" s="2" t="s">
        <v>138</v>
      </c>
      <c r="C15" s="3">
        <v>3000000</v>
      </c>
      <c r="E15" s="3">
        <v>898640</v>
      </c>
      <c r="G15" s="3">
        <v>888510</v>
      </c>
      <c r="I15" s="1" t="s">
        <v>202</v>
      </c>
      <c r="K15" s="3">
        <v>2665530000000</v>
      </c>
      <c r="M15" s="1" t="s">
        <v>342</v>
      </c>
    </row>
    <row r="16" spans="1:13" ht="21" x14ac:dyDescent="0.25">
      <c r="A16" s="2" t="s">
        <v>175</v>
      </c>
      <c r="C16" s="3">
        <v>995000</v>
      </c>
      <c r="E16" s="3">
        <v>1009999</v>
      </c>
      <c r="G16" s="3">
        <v>1000000</v>
      </c>
      <c r="I16" s="1" t="s">
        <v>203</v>
      </c>
      <c r="K16" s="3">
        <v>995000000000</v>
      </c>
      <c r="M16" s="1" t="s">
        <v>342</v>
      </c>
    </row>
    <row r="17" spans="1:13" ht="21" x14ac:dyDescent="0.25">
      <c r="A17" s="2" t="s">
        <v>141</v>
      </c>
      <c r="C17" s="3">
        <v>2098065</v>
      </c>
      <c r="E17" s="3">
        <v>893000</v>
      </c>
      <c r="G17" s="3">
        <v>880209</v>
      </c>
      <c r="I17" s="1" t="s">
        <v>204</v>
      </c>
      <c r="K17" s="3">
        <v>1846735695585</v>
      </c>
      <c r="M17" s="1" t="s">
        <v>342</v>
      </c>
    </row>
    <row r="18" spans="1:13" ht="21" x14ac:dyDescent="0.25">
      <c r="A18" s="2" t="s">
        <v>53</v>
      </c>
      <c r="C18" s="3">
        <v>252190</v>
      </c>
      <c r="E18" s="3">
        <v>3975147.6479000002</v>
      </c>
      <c r="G18" s="3">
        <v>3781257</v>
      </c>
      <c r="I18" s="1" t="s">
        <v>205</v>
      </c>
      <c r="K18" s="3">
        <v>953595202830</v>
      </c>
      <c r="M18" s="1" t="s">
        <v>342</v>
      </c>
    </row>
    <row r="19" spans="1:13" ht="21" x14ac:dyDescent="0.25">
      <c r="A19" s="2" t="s">
        <v>144</v>
      </c>
      <c r="C19" s="3">
        <v>7793740</v>
      </c>
      <c r="E19" s="3">
        <v>888000</v>
      </c>
      <c r="G19" s="3">
        <v>903045</v>
      </c>
      <c r="I19" s="1" t="s">
        <v>206</v>
      </c>
      <c r="K19" s="3">
        <v>7038097938300</v>
      </c>
      <c r="M19" s="1" t="s">
        <v>342</v>
      </c>
    </row>
    <row r="20" spans="1:13" ht="21" x14ac:dyDescent="0.25">
      <c r="A20" s="2" t="s">
        <v>147</v>
      </c>
      <c r="C20" s="3">
        <v>6048600</v>
      </c>
      <c r="E20" s="3">
        <v>936950</v>
      </c>
      <c r="G20" s="3">
        <v>942177</v>
      </c>
      <c r="I20" s="1" t="s">
        <v>86</v>
      </c>
      <c r="K20" s="3">
        <v>5698851802200</v>
      </c>
      <c r="M20" s="1" t="s">
        <v>342</v>
      </c>
    </row>
    <row r="21" spans="1:13" ht="21" x14ac:dyDescent="0.25">
      <c r="A21" s="2" t="s">
        <v>148</v>
      </c>
      <c r="C21" s="3">
        <v>15171600</v>
      </c>
      <c r="E21" s="3">
        <v>916860</v>
      </c>
      <c r="G21" s="3">
        <v>892623</v>
      </c>
      <c r="I21" s="1" t="s">
        <v>207</v>
      </c>
      <c r="K21" s="3">
        <v>13542519106800</v>
      </c>
      <c r="M21" s="1" t="s">
        <v>342</v>
      </c>
    </row>
    <row r="22" spans="1:13" ht="21" x14ac:dyDescent="0.25">
      <c r="A22" s="2" t="s">
        <v>83</v>
      </c>
      <c r="C22" s="3">
        <v>2390000</v>
      </c>
      <c r="E22" s="3">
        <v>990100</v>
      </c>
      <c r="G22" s="3">
        <v>1000000</v>
      </c>
      <c r="I22" s="1" t="s">
        <v>208</v>
      </c>
      <c r="K22" s="3">
        <v>2390000000000</v>
      </c>
      <c r="M22" s="1" t="s">
        <v>342</v>
      </c>
    </row>
    <row r="23" spans="1:13" ht="21" x14ac:dyDescent="0.25">
      <c r="A23" s="2" t="s">
        <v>150</v>
      </c>
      <c r="C23" s="3">
        <v>267211</v>
      </c>
      <c r="E23" s="3">
        <v>809000</v>
      </c>
      <c r="G23" s="3">
        <v>817504</v>
      </c>
      <c r="I23" s="1" t="s">
        <v>209</v>
      </c>
      <c r="K23" s="3">
        <v>218446061344</v>
      </c>
      <c r="M23" s="1" t="s">
        <v>342</v>
      </c>
    </row>
    <row r="24" spans="1:13" ht="21" x14ac:dyDescent="0.25">
      <c r="A24" s="2" t="s">
        <v>153</v>
      </c>
      <c r="C24" s="3">
        <v>8733899</v>
      </c>
      <c r="E24" s="3">
        <v>838820</v>
      </c>
      <c r="G24" s="3">
        <v>823172</v>
      </c>
      <c r="I24" s="1" t="s">
        <v>210</v>
      </c>
      <c r="K24" s="3">
        <v>7189501107628</v>
      </c>
      <c r="M24" s="1" t="s">
        <v>342</v>
      </c>
    </row>
    <row r="25" spans="1:13" ht="21" x14ac:dyDescent="0.25">
      <c r="A25" s="2" t="s">
        <v>110</v>
      </c>
      <c r="C25" s="3">
        <v>21094</v>
      </c>
      <c r="E25" s="3">
        <v>871450</v>
      </c>
      <c r="G25" s="3">
        <v>822300</v>
      </c>
      <c r="I25" s="1" t="s">
        <v>211</v>
      </c>
      <c r="K25" s="3">
        <v>17345596200</v>
      </c>
      <c r="M25" s="1" t="s">
        <v>342</v>
      </c>
    </row>
    <row r="26" spans="1:13" ht="21" x14ac:dyDescent="0.25">
      <c r="A26" s="2" t="s">
        <v>99</v>
      </c>
      <c r="C26" s="3">
        <v>928124</v>
      </c>
      <c r="E26" s="3">
        <v>837300</v>
      </c>
      <c r="G26" s="3">
        <v>829120</v>
      </c>
      <c r="I26" s="1" t="s">
        <v>212</v>
      </c>
      <c r="K26" s="3">
        <v>769526170880</v>
      </c>
      <c r="M26" s="1" t="s">
        <v>342</v>
      </c>
    </row>
    <row r="27" spans="1:13" ht="21" x14ac:dyDescent="0.25">
      <c r="A27" s="2" t="s">
        <v>102</v>
      </c>
      <c r="C27" s="3">
        <v>850361</v>
      </c>
      <c r="E27" s="3">
        <v>890300</v>
      </c>
      <c r="G27" s="3">
        <v>801270</v>
      </c>
      <c r="I27" s="1" t="s">
        <v>213</v>
      </c>
      <c r="K27" s="3">
        <v>681368758470</v>
      </c>
      <c r="M27" s="1" t="s">
        <v>342</v>
      </c>
    </row>
    <row r="28" spans="1:13" ht="21" x14ac:dyDescent="0.25">
      <c r="A28" s="2" t="s">
        <v>96</v>
      </c>
      <c r="C28" s="3">
        <v>622799</v>
      </c>
      <c r="E28" s="3">
        <v>852200</v>
      </c>
      <c r="G28" s="3">
        <v>800230</v>
      </c>
      <c r="I28" s="1" t="s">
        <v>214</v>
      </c>
      <c r="K28" s="3">
        <v>498382443770</v>
      </c>
      <c r="M28" s="1" t="s">
        <v>342</v>
      </c>
    </row>
    <row r="29" spans="1:13" ht="21" x14ac:dyDescent="0.25">
      <c r="A29" s="2" t="s">
        <v>156</v>
      </c>
      <c r="C29" s="3">
        <v>4920074</v>
      </c>
      <c r="E29" s="3">
        <v>831500</v>
      </c>
      <c r="G29" s="3">
        <v>819299</v>
      </c>
      <c r="I29" s="1" t="s">
        <v>215</v>
      </c>
      <c r="K29" s="3">
        <v>4031011708126</v>
      </c>
      <c r="M29" s="1" t="s">
        <v>342</v>
      </c>
    </row>
    <row r="30" spans="1:13" ht="21" x14ac:dyDescent="0.25">
      <c r="A30" s="2" t="s">
        <v>109</v>
      </c>
      <c r="C30" s="3">
        <v>254870</v>
      </c>
      <c r="E30" s="3">
        <v>886650</v>
      </c>
      <c r="G30" s="3">
        <v>812061</v>
      </c>
      <c r="I30" s="1" t="s">
        <v>216</v>
      </c>
      <c r="K30" s="3">
        <v>206969987070</v>
      </c>
      <c r="M30" s="1" t="s">
        <v>342</v>
      </c>
    </row>
    <row r="31" spans="1:13" ht="21" x14ac:dyDescent="0.25">
      <c r="A31" s="2" t="s">
        <v>159</v>
      </c>
      <c r="C31" s="3">
        <v>1919665</v>
      </c>
      <c r="E31" s="3">
        <v>823600</v>
      </c>
      <c r="G31" s="3">
        <v>806855</v>
      </c>
      <c r="I31" s="1" t="s">
        <v>217</v>
      </c>
      <c r="K31" s="3">
        <v>1548891303575</v>
      </c>
      <c r="M31" s="1" t="s">
        <v>342</v>
      </c>
    </row>
    <row r="32" spans="1:13" ht="21" x14ac:dyDescent="0.25">
      <c r="A32" s="2" t="s">
        <v>162</v>
      </c>
      <c r="C32" s="3">
        <v>161080</v>
      </c>
      <c r="E32" s="3">
        <v>868000</v>
      </c>
      <c r="G32" s="3">
        <v>863810</v>
      </c>
      <c r="I32" s="1" t="s">
        <v>218</v>
      </c>
      <c r="K32" s="3">
        <v>139142514800</v>
      </c>
      <c r="M32" s="1" t="s">
        <v>342</v>
      </c>
    </row>
    <row r="33" spans="1:13" ht="21" x14ac:dyDescent="0.25">
      <c r="A33" s="2" t="s">
        <v>104</v>
      </c>
      <c r="C33" s="3">
        <v>2600000</v>
      </c>
      <c r="E33" s="3">
        <v>813370</v>
      </c>
      <c r="G33" s="3">
        <v>767250</v>
      </c>
      <c r="I33" s="1" t="s">
        <v>219</v>
      </c>
      <c r="K33" s="3">
        <v>1994850000000</v>
      </c>
      <c r="M33" s="1" t="s">
        <v>342</v>
      </c>
    </row>
    <row r="34" spans="1:13" ht="21" x14ac:dyDescent="0.25">
      <c r="A34" s="2" t="s">
        <v>117</v>
      </c>
      <c r="C34" s="3">
        <v>500000</v>
      </c>
      <c r="E34" s="3">
        <v>864000</v>
      </c>
      <c r="G34" s="3">
        <v>896759</v>
      </c>
      <c r="I34" s="1" t="s">
        <v>220</v>
      </c>
      <c r="K34" s="3">
        <v>448379500000</v>
      </c>
      <c r="M34" s="1" t="s">
        <v>342</v>
      </c>
    </row>
    <row r="35" spans="1:13" ht="21" x14ac:dyDescent="0.25">
      <c r="A35" s="2" t="s">
        <v>112</v>
      </c>
      <c r="C35" s="3">
        <v>2030000</v>
      </c>
      <c r="E35" s="3">
        <v>785490</v>
      </c>
      <c r="G35" s="3">
        <v>743400</v>
      </c>
      <c r="I35" s="1" t="s">
        <v>221</v>
      </c>
      <c r="K35" s="3">
        <v>1509102000000</v>
      </c>
      <c r="M35" s="1" t="s">
        <v>342</v>
      </c>
    </row>
    <row r="36" spans="1:13" ht="21" x14ac:dyDescent="0.25">
      <c r="A36" s="2" t="s">
        <v>106</v>
      </c>
      <c r="C36" s="3">
        <v>6990000</v>
      </c>
      <c r="E36" s="3">
        <v>753450</v>
      </c>
      <c r="G36" s="3">
        <v>753450</v>
      </c>
      <c r="I36" s="1" t="s">
        <v>111</v>
      </c>
      <c r="K36" s="3">
        <v>5266615500000</v>
      </c>
      <c r="M36" s="1" t="s">
        <v>342</v>
      </c>
    </row>
    <row r="37" spans="1:13" ht="21" x14ac:dyDescent="0.25">
      <c r="A37" s="2" t="s">
        <v>164</v>
      </c>
      <c r="C37" s="3">
        <v>5635032</v>
      </c>
      <c r="E37" s="3">
        <v>806280</v>
      </c>
      <c r="G37" s="3">
        <v>782748</v>
      </c>
      <c r="I37" s="1" t="s">
        <v>222</v>
      </c>
      <c r="K37" s="3">
        <v>4410810027936</v>
      </c>
      <c r="M37" s="1" t="s">
        <v>342</v>
      </c>
    </row>
    <row r="38" spans="1:13" ht="21" x14ac:dyDescent="0.25">
      <c r="A38" s="2" t="s">
        <v>167</v>
      </c>
      <c r="C38" s="3">
        <v>22000000</v>
      </c>
      <c r="E38" s="3">
        <v>777400</v>
      </c>
      <c r="G38" s="3">
        <v>784938</v>
      </c>
      <c r="I38" s="1" t="s">
        <v>223</v>
      </c>
      <c r="K38" s="3">
        <v>17268636000000</v>
      </c>
      <c r="M38" s="1" t="s">
        <v>342</v>
      </c>
    </row>
    <row r="39" spans="1:13" ht="21.75" thickBot="1" x14ac:dyDescent="0.3">
      <c r="K39" s="6">
        <f>SUM(K8:K38)</f>
        <v>119211952059514</v>
      </c>
    </row>
    <row r="40" spans="1:13" ht="19.5" thickTop="1" x14ac:dyDescent="0.25"/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K104"/>
  <sheetViews>
    <sheetView rightToLeft="1" topLeftCell="A85" workbookViewId="0">
      <selection activeCell="I96" sqref="I96"/>
    </sheetView>
  </sheetViews>
  <sheetFormatPr defaultRowHeight="18.75" x14ac:dyDescent="0.25"/>
  <cols>
    <col min="1" max="1" width="19.7109375" style="1" customWidth="1"/>
    <col min="2" max="2" width="1" style="1" customWidth="1"/>
    <col min="3" max="3" width="24" style="1" customWidth="1"/>
    <col min="4" max="4" width="1" style="1" customWidth="1"/>
    <col min="5" max="5" width="24" style="1" customWidth="1"/>
    <col min="6" max="6" width="1" style="1" customWidth="1"/>
    <col min="7" max="7" width="24" style="1" customWidth="1"/>
    <col min="8" max="8" width="1" style="1" customWidth="1"/>
    <col min="9" max="9" width="24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</row>
    <row r="3" spans="1:11" ht="26.25" x14ac:dyDescent="0.25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</row>
    <row r="4" spans="1:11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</row>
    <row r="6" spans="1:11" ht="27" thickBot="1" x14ac:dyDescent="0.3">
      <c r="A6" s="11" t="s">
        <v>225</v>
      </c>
      <c r="C6" s="11" t="s">
        <v>4</v>
      </c>
      <c r="E6" s="11" t="s">
        <v>5</v>
      </c>
      <c r="F6" s="11" t="s">
        <v>5</v>
      </c>
      <c r="G6" s="11" t="s">
        <v>5</v>
      </c>
      <c r="I6" s="11" t="s">
        <v>6</v>
      </c>
      <c r="J6" s="11" t="s">
        <v>6</v>
      </c>
      <c r="K6" s="11" t="s">
        <v>6</v>
      </c>
    </row>
    <row r="7" spans="1:11" ht="27" thickBot="1" x14ac:dyDescent="0.3">
      <c r="A7" s="11" t="s">
        <v>225</v>
      </c>
      <c r="C7" s="11" t="s">
        <v>226</v>
      </c>
      <c r="E7" s="11" t="s">
        <v>227</v>
      </c>
      <c r="G7" s="11" t="s">
        <v>228</v>
      </c>
      <c r="I7" s="11" t="s">
        <v>226</v>
      </c>
      <c r="K7" s="11" t="s">
        <v>224</v>
      </c>
    </row>
    <row r="8" spans="1:11" ht="21" x14ac:dyDescent="0.25">
      <c r="A8" s="2" t="s">
        <v>229</v>
      </c>
      <c r="C8" s="3">
        <v>8457969</v>
      </c>
      <c r="D8" s="3"/>
      <c r="E8" s="3">
        <v>26167650711789</v>
      </c>
      <c r="F8" s="3"/>
      <c r="G8" s="3">
        <v>26165676880000</v>
      </c>
      <c r="H8" s="3"/>
      <c r="I8" s="3">
        <v>1982289758</v>
      </c>
      <c r="K8" s="7">
        <v>4.6847511166504101E-6</v>
      </c>
    </row>
    <row r="9" spans="1:11" ht="21" x14ac:dyDescent="0.25">
      <c r="A9" s="2" t="s">
        <v>230</v>
      </c>
      <c r="C9" s="3">
        <v>57365231111</v>
      </c>
      <c r="D9" s="3"/>
      <c r="E9" s="3">
        <v>59943358491638</v>
      </c>
      <c r="F9" s="3"/>
      <c r="G9" s="3">
        <v>59916757794000</v>
      </c>
      <c r="H9" s="3"/>
      <c r="I9" s="3">
        <v>83965928749</v>
      </c>
      <c r="K9" s="7">
        <v>1.9843692219059859E-4</v>
      </c>
    </row>
    <row r="10" spans="1:11" ht="21" x14ac:dyDescent="0.25">
      <c r="A10" s="2" t="s">
        <v>231</v>
      </c>
      <c r="C10" s="3">
        <v>56607220451</v>
      </c>
      <c r="D10" s="3"/>
      <c r="E10" s="3">
        <v>132997808219</v>
      </c>
      <c r="F10" s="3"/>
      <c r="G10" s="3">
        <v>113317750000</v>
      </c>
      <c r="H10" s="3"/>
      <c r="I10" s="3">
        <v>76287278670</v>
      </c>
      <c r="K10" s="7">
        <v>1.8028994625694046E-4</v>
      </c>
    </row>
    <row r="11" spans="1:11" ht="21" x14ac:dyDescent="0.25">
      <c r="A11" s="2" t="s">
        <v>229</v>
      </c>
      <c r="C11" s="3">
        <v>10231922</v>
      </c>
      <c r="D11" s="3"/>
      <c r="E11" s="3">
        <v>0</v>
      </c>
      <c r="F11" s="3"/>
      <c r="G11" s="3">
        <v>0</v>
      </c>
      <c r="H11" s="3"/>
      <c r="I11" s="3">
        <v>10231922</v>
      </c>
      <c r="K11" s="7">
        <v>2.4181130847057476E-8</v>
      </c>
    </row>
    <row r="12" spans="1:11" ht="21" x14ac:dyDescent="0.25">
      <c r="A12" s="2" t="s">
        <v>232</v>
      </c>
      <c r="C12" s="3">
        <v>89265289</v>
      </c>
      <c r="D12" s="3"/>
      <c r="E12" s="3">
        <v>17265363327410</v>
      </c>
      <c r="F12" s="3"/>
      <c r="G12" s="3">
        <v>17265357700000</v>
      </c>
      <c r="H12" s="3"/>
      <c r="I12" s="3">
        <v>94892699</v>
      </c>
      <c r="K12" s="7">
        <v>2.2426018991832035E-7</v>
      </c>
    </row>
    <row r="13" spans="1:11" ht="21" x14ac:dyDescent="0.25">
      <c r="A13" s="2" t="s">
        <v>233</v>
      </c>
      <c r="C13" s="3">
        <v>372694917378</v>
      </c>
      <c r="D13" s="3"/>
      <c r="E13" s="3">
        <v>4555353497076</v>
      </c>
      <c r="F13" s="3"/>
      <c r="G13" s="3">
        <v>4542764822446</v>
      </c>
      <c r="H13" s="3"/>
      <c r="I13" s="3">
        <v>385283592008</v>
      </c>
      <c r="K13" s="7">
        <v>9.1054182699689811E-4</v>
      </c>
    </row>
    <row r="14" spans="1:11" ht="21" x14ac:dyDescent="0.25">
      <c r="A14" s="2" t="s">
        <v>234</v>
      </c>
      <c r="C14" s="3">
        <v>18746191</v>
      </c>
      <c r="D14" s="3"/>
      <c r="E14" s="3">
        <v>5460205320543</v>
      </c>
      <c r="F14" s="3"/>
      <c r="G14" s="3">
        <v>5460214504164</v>
      </c>
      <c r="H14" s="3"/>
      <c r="I14" s="3">
        <v>9562570</v>
      </c>
      <c r="K14" s="7">
        <v>2.2599249330101071E-8</v>
      </c>
    </row>
    <row r="15" spans="1:11" ht="21" x14ac:dyDescent="0.25">
      <c r="A15" s="2" t="s">
        <v>235</v>
      </c>
      <c r="C15" s="3">
        <v>10137700</v>
      </c>
      <c r="D15" s="3"/>
      <c r="E15" s="3">
        <v>8449284972827</v>
      </c>
      <c r="F15" s="3"/>
      <c r="G15" s="3">
        <v>8449285384000</v>
      </c>
      <c r="H15" s="3"/>
      <c r="I15" s="3">
        <v>9726527</v>
      </c>
      <c r="K15" s="7">
        <v>2.298672938226439E-8</v>
      </c>
    </row>
    <row r="16" spans="1:11" ht="21" x14ac:dyDescent="0.25">
      <c r="A16" s="2" t="s">
        <v>236</v>
      </c>
      <c r="C16" s="3">
        <v>9825569</v>
      </c>
      <c r="D16" s="3"/>
      <c r="E16" s="3">
        <v>21272364931505</v>
      </c>
      <c r="F16" s="3"/>
      <c r="G16" s="3">
        <v>21272364717329</v>
      </c>
      <c r="H16" s="3"/>
      <c r="I16" s="3">
        <v>10039745</v>
      </c>
      <c r="K16" s="7">
        <v>2.3726958387299186E-8</v>
      </c>
    </row>
    <row r="17" spans="1:11" ht="21" x14ac:dyDescent="0.25">
      <c r="A17" s="2" t="s">
        <v>237</v>
      </c>
      <c r="C17" s="3">
        <v>2044412713</v>
      </c>
      <c r="D17" s="3"/>
      <c r="E17" s="3">
        <v>330309279766</v>
      </c>
      <c r="F17" s="3"/>
      <c r="G17" s="3">
        <v>332332746575</v>
      </c>
      <c r="H17" s="3"/>
      <c r="I17" s="3">
        <v>20945904</v>
      </c>
      <c r="K17" s="7">
        <v>4.9501515485937498E-8</v>
      </c>
    </row>
    <row r="18" spans="1:11" ht="21" x14ac:dyDescent="0.25">
      <c r="A18" s="2" t="s">
        <v>238</v>
      </c>
      <c r="C18" s="3">
        <v>1000000000000</v>
      </c>
      <c r="D18" s="3"/>
      <c r="E18" s="3">
        <v>0</v>
      </c>
      <c r="F18" s="3"/>
      <c r="G18" s="3">
        <v>0</v>
      </c>
      <c r="H18" s="3"/>
      <c r="I18" s="3">
        <v>1000000000000</v>
      </c>
      <c r="K18" s="7">
        <v>2.3633028913880964E-3</v>
      </c>
    </row>
    <row r="19" spans="1:11" ht="21" x14ac:dyDescent="0.25">
      <c r="A19" s="2" t="s">
        <v>238</v>
      </c>
      <c r="C19" s="3">
        <v>800000000000</v>
      </c>
      <c r="D19" s="3"/>
      <c r="E19" s="3">
        <v>0</v>
      </c>
      <c r="F19" s="3"/>
      <c r="G19" s="3">
        <v>0</v>
      </c>
      <c r="H19" s="3"/>
      <c r="I19" s="3">
        <v>800000000000</v>
      </c>
      <c r="K19" s="7">
        <v>1.8906423131104773E-3</v>
      </c>
    </row>
    <row r="20" spans="1:11" ht="21" x14ac:dyDescent="0.25">
      <c r="A20" s="2" t="s">
        <v>238</v>
      </c>
      <c r="C20" s="3">
        <v>1900000000000</v>
      </c>
      <c r="D20" s="3"/>
      <c r="E20" s="3">
        <v>0</v>
      </c>
      <c r="F20" s="3"/>
      <c r="G20" s="3">
        <v>0</v>
      </c>
      <c r="H20" s="3"/>
      <c r="I20" s="3">
        <v>1900000000000</v>
      </c>
      <c r="K20" s="7">
        <v>4.4902754936373837E-3</v>
      </c>
    </row>
    <row r="21" spans="1:11" ht="21" x14ac:dyDescent="0.25">
      <c r="A21" s="2" t="s">
        <v>239</v>
      </c>
      <c r="C21" s="3">
        <v>3000000000000</v>
      </c>
      <c r="D21" s="3"/>
      <c r="E21" s="3">
        <v>0</v>
      </c>
      <c r="F21" s="3"/>
      <c r="G21" s="3">
        <v>0</v>
      </c>
      <c r="H21" s="3"/>
      <c r="I21" s="3">
        <v>3000000000000</v>
      </c>
      <c r="K21" s="7">
        <v>7.0899086741642893E-3</v>
      </c>
    </row>
    <row r="22" spans="1:11" ht="21" x14ac:dyDescent="0.25">
      <c r="A22" s="2" t="s">
        <v>238</v>
      </c>
      <c r="C22" s="3">
        <v>3000000000000</v>
      </c>
      <c r="D22" s="3"/>
      <c r="E22" s="3">
        <v>0</v>
      </c>
      <c r="F22" s="3"/>
      <c r="G22" s="3">
        <v>0</v>
      </c>
      <c r="H22" s="3"/>
      <c r="I22" s="3">
        <v>3000000000000</v>
      </c>
      <c r="K22" s="7">
        <v>7.0899086741642893E-3</v>
      </c>
    </row>
    <row r="23" spans="1:11" ht="21" x14ac:dyDescent="0.25">
      <c r="A23" s="2" t="s">
        <v>240</v>
      </c>
      <c r="C23" s="3">
        <v>9461095</v>
      </c>
      <c r="D23" s="3"/>
      <c r="E23" s="3">
        <v>0</v>
      </c>
      <c r="F23" s="3"/>
      <c r="G23" s="3">
        <v>0</v>
      </c>
      <c r="H23" s="3"/>
      <c r="I23" s="3">
        <v>9461095</v>
      </c>
      <c r="K23" s="7">
        <v>2.2359433169197463E-8</v>
      </c>
    </row>
    <row r="24" spans="1:11" ht="21" x14ac:dyDescent="0.25">
      <c r="A24" s="2" t="s">
        <v>233</v>
      </c>
      <c r="C24" s="3">
        <v>350000000000</v>
      </c>
      <c r="D24" s="3"/>
      <c r="E24" s="3">
        <v>0</v>
      </c>
      <c r="F24" s="3"/>
      <c r="G24" s="3">
        <v>350000000000</v>
      </c>
      <c r="H24" s="3"/>
      <c r="I24" s="3">
        <v>0</v>
      </c>
      <c r="K24" s="7">
        <v>0</v>
      </c>
    </row>
    <row r="25" spans="1:11" ht="21" x14ac:dyDescent="0.25">
      <c r="A25" s="2" t="s">
        <v>236</v>
      </c>
      <c r="C25" s="3">
        <v>860000000000</v>
      </c>
      <c r="D25" s="3"/>
      <c r="E25" s="3">
        <v>0</v>
      </c>
      <c r="F25" s="3"/>
      <c r="G25" s="3">
        <v>860000000000</v>
      </c>
      <c r="H25" s="3"/>
      <c r="I25" s="3">
        <v>0</v>
      </c>
      <c r="K25" s="7">
        <v>0</v>
      </c>
    </row>
    <row r="26" spans="1:11" ht="21" x14ac:dyDescent="0.25">
      <c r="A26" s="2" t="s">
        <v>238</v>
      </c>
      <c r="C26" s="3">
        <v>1800000000000</v>
      </c>
      <c r="D26" s="3"/>
      <c r="E26" s="3">
        <v>0</v>
      </c>
      <c r="F26" s="3"/>
      <c r="G26" s="3">
        <v>0</v>
      </c>
      <c r="H26" s="3"/>
      <c r="I26" s="3">
        <v>1800000000000</v>
      </c>
      <c r="K26" s="7">
        <v>4.2539452044985738E-3</v>
      </c>
    </row>
    <row r="27" spans="1:11" ht="21" x14ac:dyDescent="0.25">
      <c r="A27" s="2" t="s">
        <v>236</v>
      </c>
      <c r="C27" s="3">
        <v>1850000000000</v>
      </c>
      <c r="D27" s="3"/>
      <c r="E27" s="3">
        <v>0</v>
      </c>
      <c r="F27" s="3"/>
      <c r="G27" s="3">
        <v>1850000000000</v>
      </c>
      <c r="H27" s="3"/>
      <c r="I27" s="3">
        <v>0</v>
      </c>
      <c r="K27" s="7">
        <v>0</v>
      </c>
    </row>
    <row r="28" spans="1:11" ht="21" x14ac:dyDescent="0.25">
      <c r="A28" s="2" t="s">
        <v>236</v>
      </c>
      <c r="C28" s="3">
        <v>5000000000000</v>
      </c>
      <c r="D28" s="3"/>
      <c r="E28" s="3">
        <v>0</v>
      </c>
      <c r="F28" s="3"/>
      <c r="G28" s="3">
        <v>5000000000000</v>
      </c>
      <c r="H28" s="3"/>
      <c r="I28" s="3">
        <v>0</v>
      </c>
      <c r="K28" s="7">
        <v>0</v>
      </c>
    </row>
    <row r="29" spans="1:11" ht="21" x14ac:dyDescent="0.25">
      <c r="A29" s="2" t="s">
        <v>236</v>
      </c>
      <c r="C29" s="3">
        <v>4500000000000</v>
      </c>
      <c r="D29" s="3"/>
      <c r="E29" s="3">
        <v>0</v>
      </c>
      <c r="F29" s="3"/>
      <c r="G29" s="3">
        <v>4500000000000</v>
      </c>
      <c r="H29" s="3"/>
      <c r="I29" s="3">
        <v>0</v>
      </c>
      <c r="K29" s="7">
        <v>0</v>
      </c>
    </row>
    <row r="30" spans="1:11" ht="21" x14ac:dyDescent="0.25">
      <c r="A30" s="2" t="s">
        <v>236</v>
      </c>
      <c r="C30" s="3">
        <v>3700000000000</v>
      </c>
      <c r="D30" s="3"/>
      <c r="E30" s="3">
        <v>0</v>
      </c>
      <c r="F30" s="3"/>
      <c r="G30" s="3">
        <v>3700000000000</v>
      </c>
      <c r="H30" s="3"/>
      <c r="I30" s="3">
        <v>0</v>
      </c>
      <c r="K30" s="7">
        <v>0</v>
      </c>
    </row>
    <row r="31" spans="1:11" ht="21" x14ac:dyDescent="0.25">
      <c r="A31" s="2" t="s">
        <v>236</v>
      </c>
      <c r="C31" s="3">
        <v>4600000000000</v>
      </c>
      <c r="D31" s="3"/>
      <c r="E31" s="3">
        <v>0</v>
      </c>
      <c r="F31" s="3"/>
      <c r="G31" s="3">
        <v>4600000000000</v>
      </c>
      <c r="H31" s="3"/>
      <c r="I31" s="3">
        <v>0</v>
      </c>
      <c r="K31" s="7">
        <v>0</v>
      </c>
    </row>
    <row r="32" spans="1:11" ht="21" x14ac:dyDescent="0.25">
      <c r="A32" s="2" t="s">
        <v>233</v>
      </c>
      <c r="C32" s="3">
        <v>900000000000</v>
      </c>
      <c r="D32" s="3"/>
      <c r="E32" s="3">
        <v>0</v>
      </c>
      <c r="F32" s="3"/>
      <c r="G32" s="3">
        <v>0</v>
      </c>
      <c r="H32" s="3"/>
      <c r="I32" s="3">
        <v>900000000000</v>
      </c>
      <c r="K32" s="7">
        <v>2.1269726022492869E-3</v>
      </c>
    </row>
    <row r="33" spans="1:11" ht="21" x14ac:dyDescent="0.25">
      <c r="A33" s="2" t="s">
        <v>241</v>
      </c>
      <c r="C33" s="3">
        <v>2790000000000</v>
      </c>
      <c r="D33" s="3"/>
      <c r="E33" s="3">
        <v>0</v>
      </c>
      <c r="F33" s="3"/>
      <c r="G33" s="3">
        <v>0</v>
      </c>
      <c r="H33" s="3"/>
      <c r="I33" s="3">
        <v>2790000000000</v>
      </c>
      <c r="K33" s="7">
        <v>6.593615066972789E-3</v>
      </c>
    </row>
    <row r="34" spans="1:11" ht="21" x14ac:dyDescent="0.25">
      <c r="A34" s="2" t="s">
        <v>242</v>
      </c>
      <c r="C34" s="3">
        <v>400000000000</v>
      </c>
      <c r="D34" s="3"/>
      <c r="E34" s="3">
        <v>0</v>
      </c>
      <c r="F34" s="3"/>
      <c r="G34" s="3">
        <v>0</v>
      </c>
      <c r="H34" s="3"/>
      <c r="I34" s="3">
        <v>400000000000</v>
      </c>
      <c r="K34" s="7">
        <v>9.4532115655523866E-4</v>
      </c>
    </row>
    <row r="35" spans="1:11" ht="21" x14ac:dyDescent="0.25">
      <c r="A35" s="2" t="s">
        <v>233</v>
      </c>
      <c r="C35" s="3">
        <v>1000000000000</v>
      </c>
      <c r="D35" s="3"/>
      <c r="E35" s="3">
        <v>0</v>
      </c>
      <c r="F35" s="3"/>
      <c r="G35" s="3">
        <v>0</v>
      </c>
      <c r="H35" s="3"/>
      <c r="I35" s="3">
        <v>1000000000000</v>
      </c>
      <c r="K35" s="7">
        <v>2.3633028913880964E-3</v>
      </c>
    </row>
    <row r="36" spans="1:11" ht="21" x14ac:dyDescent="0.25">
      <c r="A36" s="2" t="s">
        <v>238</v>
      </c>
      <c r="C36" s="3">
        <v>2300000000000</v>
      </c>
      <c r="D36" s="3"/>
      <c r="E36" s="3">
        <v>0</v>
      </c>
      <c r="F36" s="3"/>
      <c r="G36" s="3">
        <v>1950000000000</v>
      </c>
      <c r="H36" s="3"/>
      <c r="I36" s="3">
        <v>350000000000</v>
      </c>
      <c r="K36" s="7">
        <v>8.2715601198583377E-4</v>
      </c>
    </row>
    <row r="37" spans="1:11" ht="21" x14ac:dyDescent="0.25">
      <c r="A37" s="2" t="s">
        <v>237</v>
      </c>
      <c r="C37" s="3">
        <v>10000000000000</v>
      </c>
      <c r="D37" s="3"/>
      <c r="E37" s="3">
        <v>0</v>
      </c>
      <c r="F37" s="3"/>
      <c r="G37" s="3">
        <v>0</v>
      </c>
      <c r="H37" s="3"/>
      <c r="I37" s="3">
        <v>10000000000000</v>
      </c>
      <c r="K37" s="7">
        <v>2.3633028913880964E-2</v>
      </c>
    </row>
    <row r="38" spans="1:11" ht="21" x14ac:dyDescent="0.25">
      <c r="A38" s="2" t="s">
        <v>233</v>
      </c>
      <c r="C38" s="3">
        <v>280000000000</v>
      </c>
      <c r="D38" s="3"/>
      <c r="E38" s="3">
        <v>0</v>
      </c>
      <c r="F38" s="3"/>
      <c r="G38" s="3">
        <v>280000000000</v>
      </c>
      <c r="H38" s="3"/>
      <c r="I38" s="3">
        <v>0</v>
      </c>
      <c r="K38" s="7">
        <v>0</v>
      </c>
    </row>
    <row r="39" spans="1:11" ht="21" x14ac:dyDescent="0.25">
      <c r="A39" s="2" t="s">
        <v>233</v>
      </c>
      <c r="C39" s="3">
        <v>1400000000000</v>
      </c>
      <c r="D39" s="3"/>
      <c r="E39" s="3">
        <v>0</v>
      </c>
      <c r="F39" s="3"/>
      <c r="G39" s="3">
        <v>0</v>
      </c>
      <c r="H39" s="3"/>
      <c r="I39" s="3">
        <v>1400000000000</v>
      </c>
      <c r="K39" s="7">
        <v>3.3086240479433351E-3</v>
      </c>
    </row>
    <row r="40" spans="1:11" ht="21" x14ac:dyDescent="0.25">
      <c r="A40" s="2" t="s">
        <v>238</v>
      </c>
      <c r="C40" s="3">
        <v>700000000000</v>
      </c>
      <c r="D40" s="3"/>
      <c r="E40" s="3">
        <v>0</v>
      </c>
      <c r="F40" s="3"/>
      <c r="G40" s="3">
        <v>0</v>
      </c>
      <c r="H40" s="3"/>
      <c r="I40" s="3">
        <v>700000000000</v>
      </c>
      <c r="K40" s="7">
        <v>1.6543120239716675E-3</v>
      </c>
    </row>
    <row r="41" spans="1:11" ht="21" x14ac:dyDescent="0.25">
      <c r="A41" s="2" t="s">
        <v>233</v>
      </c>
      <c r="C41" s="3">
        <v>1450000000000</v>
      </c>
      <c r="D41" s="3"/>
      <c r="E41" s="3">
        <v>0</v>
      </c>
      <c r="F41" s="3"/>
      <c r="G41" s="3">
        <v>0</v>
      </c>
      <c r="H41" s="3"/>
      <c r="I41" s="3">
        <v>1450000000000</v>
      </c>
      <c r="K41" s="7">
        <v>3.4267891925127401E-3</v>
      </c>
    </row>
    <row r="42" spans="1:11" ht="21" x14ac:dyDescent="0.25">
      <c r="A42" s="2" t="s">
        <v>239</v>
      </c>
      <c r="C42" s="3">
        <v>2500000000000</v>
      </c>
      <c r="D42" s="3"/>
      <c r="E42" s="3">
        <v>0</v>
      </c>
      <c r="F42" s="3"/>
      <c r="G42" s="3">
        <v>0</v>
      </c>
      <c r="H42" s="3"/>
      <c r="I42" s="3">
        <v>2500000000000</v>
      </c>
      <c r="K42" s="7">
        <v>5.9082572284702411E-3</v>
      </c>
    </row>
    <row r="43" spans="1:11" ht="21" x14ac:dyDescent="0.25">
      <c r="A43" s="2" t="s">
        <v>229</v>
      </c>
      <c r="C43" s="3">
        <v>450000000000</v>
      </c>
      <c r="D43" s="3"/>
      <c r="E43" s="3">
        <v>0</v>
      </c>
      <c r="F43" s="3"/>
      <c r="G43" s="3">
        <v>0</v>
      </c>
      <c r="H43" s="3"/>
      <c r="I43" s="3">
        <v>450000000000</v>
      </c>
      <c r="K43" s="7">
        <v>1.0634863011246434E-3</v>
      </c>
    </row>
    <row r="44" spans="1:11" ht="21" x14ac:dyDescent="0.25">
      <c r="A44" s="2" t="s">
        <v>234</v>
      </c>
      <c r="C44" s="3">
        <v>1830000000000</v>
      </c>
      <c r="D44" s="3"/>
      <c r="E44" s="3">
        <v>0</v>
      </c>
      <c r="F44" s="3"/>
      <c r="G44" s="3">
        <v>1830000000000</v>
      </c>
      <c r="H44" s="3"/>
      <c r="I44" s="3">
        <v>0</v>
      </c>
      <c r="K44" s="7">
        <v>0</v>
      </c>
    </row>
    <row r="45" spans="1:11" ht="21" x14ac:dyDescent="0.25">
      <c r="A45" s="2" t="s">
        <v>234</v>
      </c>
      <c r="C45" s="3">
        <v>300000000000</v>
      </c>
      <c r="D45" s="3"/>
      <c r="E45" s="3">
        <v>0</v>
      </c>
      <c r="F45" s="3"/>
      <c r="G45" s="3">
        <v>300000000000</v>
      </c>
      <c r="H45" s="3"/>
      <c r="I45" s="3">
        <v>0</v>
      </c>
      <c r="K45" s="7">
        <v>0</v>
      </c>
    </row>
    <row r="46" spans="1:11" ht="21" x14ac:dyDescent="0.25">
      <c r="A46" s="2" t="s">
        <v>234</v>
      </c>
      <c r="C46" s="3">
        <v>300000000000</v>
      </c>
      <c r="D46" s="3"/>
      <c r="E46" s="3">
        <v>0</v>
      </c>
      <c r="F46" s="3"/>
      <c r="G46" s="3">
        <v>300000000000</v>
      </c>
      <c r="H46" s="3"/>
      <c r="I46" s="3">
        <v>0</v>
      </c>
      <c r="K46" s="7">
        <v>0</v>
      </c>
    </row>
    <row r="47" spans="1:11" ht="21" x14ac:dyDescent="0.25">
      <c r="A47" s="2" t="s">
        <v>239</v>
      </c>
      <c r="C47" s="3">
        <v>450000000000</v>
      </c>
      <c r="D47" s="3"/>
      <c r="E47" s="3">
        <v>0</v>
      </c>
      <c r="F47" s="3"/>
      <c r="G47" s="3">
        <v>450000000000</v>
      </c>
      <c r="H47" s="3"/>
      <c r="I47" s="3">
        <v>0</v>
      </c>
      <c r="K47" s="7">
        <v>0</v>
      </c>
    </row>
    <row r="48" spans="1:11" ht="21" x14ac:dyDescent="0.25">
      <c r="A48" s="2" t="s">
        <v>238</v>
      </c>
      <c r="C48" s="3">
        <v>1590000000000</v>
      </c>
      <c r="D48" s="3"/>
      <c r="E48" s="3">
        <v>0</v>
      </c>
      <c r="F48" s="3"/>
      <c r="G48" s="3">
        <v>0</v>
      </c>
      <c r="H48" s="3"/>
      <c r="I48" s="3">
        <v>1590000000000</v>
      </c>
      <c r="K48" s="7">
        <v>3.7576515973070735E-3</v>
      </c>
    </row>
    <row r="49" spans="1:11" ht="21" x14ac:dyDescent="0.25">
      <c r="A49" s="2" t="s">
        <v>237</v>
      </c>
      <c r="C49" s="3">
        <v>3675000000000</v>
      </c>
      <c r="D49" s="3"/>
      <c r="E49" s="3">
        <v>0</v>
      </c>
      <c r="F49" s="3"/>
      <c r="G49" s="3">
        <v>0</v>
      </c>
      <c r="H49" s="3"/>
      <c r="I49" s="3">
        <v>3675000000000</v>
      </c>
      <c r="K49" s="7">
        <v>8.685138125851255E-3</v>
      </c>
    </row>
    <row r="50" spans="1:11" ht="21" x14ac:dyDescent="0.25">
      <c r="A50" s="2" t="s">
        <v>243</v>
      </c>
      <c r="C50" s="3">
        <v>400000000000</v>
      </c>
      <c r="D50" s="3"/>
      <c r="E50" s="3">
        <v>0</v>
      </c>
      <c r="F50" s="3"/>
      <c r="G50" s="3">
        <v>0</v>
      </c>
      <c r="H50" s="3"/>
      <c r="I50" s="3">
        <v>400000000000</v>
      </c>
      <c r="K50" s="7">
        <v>9.4532115655523866E-4</v>
      </c>
    </row>
    <row r="51" spans="1:11" ht="21" x14ac:dyDescent="0.25">
      <c r="A51" s="2" t="s">
        <v>243</v>
      </c>
      <c r="C51" s="3">
        <v>5700000000000</v>
      </c>
      <c r="D51" s="3"/>
      <c r="E51" s="3">
        <v>0</v>
      </c>
      <c r="F51" s="3"/>
      <c r="G51" s="3">
        <v>0</v>
      </c>
      <c r="H51" s="3"/>
      <c r="I51" s="3">
        <v>5700000000000</v>
      </c>
      <c r="K51" s="7">
        <v>1.347082648091215E-2</v>
      </c>
    </row>
    <row r="52" spans="1:11" ht="21" x14ac:dyDescent="0.25">
      <c r="A52" s="2" t="s">
        <v>237</v>
      </c>
      <c r="C52" s="3">
        <v>3300000000000</v>
      </c>
      <c r="D52" s="3"/>
      <c r="E52" s="3">
        <v>0</v>
      </c>
      <c r="F52" s="3"/>
      <c r="G52" s="3">
        <v>0</v>
      </c>
      <c r="H52" s="3"/>
      <c r="I52" s="3">
        <v>3300000000000</v>
      </c>
      <c r="K52" s="7">
        <v>7.7988995415807184E-3</v>
      </c>
    </row>
    <row r="53" spans="1:11" ht="21" x14ac:dyDescent="0.25">
      <c r="A53" s="2" t="s">
        <v>244</v>
      </c>
      <c r="C53" s="3">
        <v>6000000000000</v>
      </c>
      <c r="D53" s="3"/>
      <c r="E53" s="3">
        <v>0</v>
      </c>
      <c r="F53" s="3"/>
      <c r="G53" s="3">
        <v>0</v>
      </c>
      <c r="H53" s="3"/>
      <c r="I53" s="3">
        <v>6000000000000</v>
      </c>
      <c r="K53" s="7">
        <v>1.4179817348328579E-2</v>
      </c>
    </row>
    <row r="54" spans="1:11" ht="21" x14ac:dyDescent="0.25">
      <c r="A54" s="2" t="s">
        <v>235</v>
      </c>
      <c r="C54" s="3">
        <v>6000000000000</v>
      </c>
      <c r="D54" s="3"/>
      <c r="E54" s="3">
        <v>0</v>
      </c>
      <c r="F54" s="3"/>
      <c r="G54" s="3">
        <v>0</v>
      </c>
      <c r="H54" s="3"/>
      <c r="I54" s="3">
        <v>6000000000000</v>
      </c>
      <c r="K54" s="7">
        <v>1.4179817348328579E-2</v>
      </c>
    </row>
    <row r="55" spans="1:11" ht="21" x14ac:dyDescent="0.25">
      <c r="A55" s="2" t="s">
        <v>245</v>
      </c>
      <c r="C55" s="3">
        <v>3000000000000</v>
      </c>
      <c r="D55" s="3"/>
      <c r="E55" s="3">
        <v>0</v>
      </c>
      <c r="F55" s="3"/>
      <c r="G55" s="3">
        <v>0</v>
      </c>
      <c r="H55" s="3"/>
      <c r="I55" s="3">
        <v>3000000000000</v>
      </c>
      <c r="K55" s="7">
        <v>7.0899086741642893E-3</v>
      </c>
    </row>
    <row r="56" spans="1:11" ht="21" x14ac:dyDescent="0.25">
      <c r="A56" s="2" t="s">
        <v>245</v>
      </c>
      <c r="C56" s="3">
        <v>10000000000000</v>
      </c>
      <c r="D56" s="3"/>
      <c r="E56" s="3">
        <v>0</v>
      </c>
      <c r="F56" s="3"/>
      <c r="G56" s="3">
        <v>0</v>
      </c>
      <c r="H56" s="3"/>
      <c r="I56" s="3">
        <v>10000000000000</v>
      </c>
      <c r="K56" s="7">
        <v>2.3633028913880964E-2</v>
      </c>
    </row>
    <row r="57" spans="1:11" ht="21" x14ac:dyDescent="0.25">
      <c r="A57" s="2" t="s">
        <v>243</v>
      </c>
      <c r="C57" s="3">
        <v>1530000000000</v>
      </c>
      <c r="D57" s="3"/>
      <c r="E57" s="3">
        <v>0</v>
      </c>
      <c r="F57" s="3"/>
      <c r="G57" s="3">
        <v>0</v>
      </c>
      <c r="H57" s="3"/>
      <c r="I57" s="3">
        <v>1530000000000</v>
      </c>
      <c r="K57" s="7">
        <v>3.6158534238237877E-3</v>
      </c>
    </row>
    <row r="58" spans="1:11" ht="21" x14ac:dyDescent="0.25">
      <c r="A58" s="2" t="s">
        <v>244</v>
      </c>
      <c r="C58" s="3">
        <v>1500000000000</v>
      </c>
      <c r="D58" s="3"/>
      <c r="E58" s="3">
        <v>0</v>
      </c>
      <c r="F58" s="3"/>
      <c r="G58" s="3">
        <v>0</v>
      </c>
      <c r="H58" s="3"/>
      <c r="I58" s="3">
        <v>1500000000000</v>
      </c>
      <c r="K58" s="7">
        <v>3.5449543370821446E-3</v>
      </c>
    </row>
    <row r="59" spans="1:11" ht="21" x14ac:dyDescent="0.25">
      <c r="A59" s="2" t="s">
        <v>246</v>
      </c>
      <c r="C59" s="3">
        <v>4831611</v>
      </c>
      <c r="D59" s="3"/>
      <c r="E59" s="3">
        <v>20017842</v>
      </c>
      <c r="F59" s="3"/>
      <c r="G59" s="3">
        <v>630000</v>
      </c>
      <c r="H59" s="3"/>
      <c r="I59" s="3">
        <v>24219453</v>
      </c>
      <c r="K59" s="7">
        <v>5.723790330273811E-8</v>
      </c>
    </row>
    <row r="60" spans="1:11" ht="21" x14ac:dyDescent="0.25">
      <c r="A60" s="2" t="s">
        <v>247</v>
      </c>
      <c r="C60" s="3">
        <v>1500000000000</v>
      </c>
      <c r="D60" s="3"/>
      <c r="E60" s="3">
        <v>0</v>
      </c>
      <c r="F60" s="3"/>
      <c r="G60" s="3">
        <v>0</v>
      </c>
      <c r="H60" s="3"/>
      <c r="I60" s="3">
        <v>1500000000000</v>
      </c>
      <c r="K60" s="7">
        <v>3.5449543370821446E-3</v>
      </c>
    </row>
    <row r="61" spans="1:11" ht="21" x14ac:dyDescent="0.25">
      <c r="A61" s="2" t="s">
        <v>234</v>
      </c>
      <c r="C61" s="3">
        <v>5290000000000</v>
      </c>
      <c r="D61" s="3"/>
      <c r="E61" s="3">
        <v>0</v>
      </c>
      <c r="F61" s="3"/>
      <c r="G61" s="3">
        <v>2110000000000</v>
      </c>
      <c r="H61" s="3"/>
      <c r="I61" s="3">
        <v>3180000000000</v>
      </c>
      <c r="K61" s="7">
        <v>7.5153031946141469E-3</v>
      </c>
    </row>
    <row r="62" spans="1:11" ht="21" x14ac:dyDescent="0.25">
      <c r="A62" s="2" t="s">
        <v>243</v>
      </c>
      <c r="C62" s="3">
        <v>3700000000000</v>
      </c>
      <c r="D62" s="3"/>
      <c r="E62" s="3">
        <v>0</v>
      </c>
      <c r="F62" s="3"/>
      <c r="G62" s="3">
        <v>0</v>
      </c>
      <c r="H62" s="3"/>
      <c r="I62" s="3">
        <v>3700000000000</v>
      </c>
      <c r="K62" s="7">
        <v>8.7442206981359575E-3</v>
      </c>
    </row>
    <row r="63" spans="1:11" ht="21" x14ac:dyDescent="0.25">
      <c r="A63" s="2" t="s">
        <v>235</v>
      </c>
      <c r="C63" s="3">
        <v>850000000000</v>
      </c>
      <c r="D63" s="3"/>
      <c r="E63" s="3">
        <v>0</v>
      </c>
      <c r="F63" s="3"/>
      <c r="G63" s="3">
        <v>0</v>
      </c>
      <c r="H63" s="3"/>
      <c r="I63" s="3">
        <v>850000000000</v>
      </c>
      <c r="K63" s="7">
        <v>2.0088074576798819E-3</v>
      </c>
    </row>
    <row r="64" spans="1:11" ht="21" x14ac:dyDescent="0.25">
      <c r="A64" s="2" t="s">
        <v>237</v>
      </c>
      <c r="C64" s="3">
        <v>310000000000</v>
      </c>
      <c r="D64" s="3"/>
      <c r="E64" s="3">
        <v>0</v>
      </c>
      <c r="F64" s="3"/>
      <c r="G64" s="3">
        <v>0</v>
      </c>
      <c r="H64" s="3"/>
      <c r="I64" s="3">
        <v>310000000000</v>
      </c>
      <c r="K64" s="7">
        <v>7.3262389633030995E-4</v>
      </c>
    </row>
    <row r="65" spans="1:11" ht="21" x14ac:dyDescent="0.25">
      <c r="A65" s="2" t="s">
        <v>238</v>
      </c>
      <c r="C65" s="3">
        <v>9950000000000</v>
      </c>
      <c r="D65" s="3"/>
      <c r="E65" s="3">
        <v>0</v>
      </c>
      <c r="F65" s="3"/>
      <c r="G65" s="3">
        <v>0</v>
      </c>
      <c r="H65" s="3"/>
      <c r="I65" s="3">
        <v>9950000000000</v>
      </c>
      <c r="K65" s="7">
        <v>2.3514863769311559E-2</v>
      </c>
    </row>
    <row r="66" spans="1:11" ht="21" x14ac:dyDescent="0.25">
      <c r="A66" s="2" t="s">
        <v>248</v>
      </c>
      <c r="C66" s="3">
        <v>2100000000000</v>
      </c>
      <c r="D66" s="3"/>
      <c r="E66" s="3">
        <v>0</v>
      </c>
      <c r="F66" s="3"/>
      <c r="G66" s="3">
        <v>0</v>
      </c>
      <c r="H66" s="3"/>
      <c r="I66" s="3">
        <v>2100000000000</v>
      </c>
      <c r="K66" s="7">
        <v>4.9629360719150029E-3</v>
      </c>
    </row>
    <row r="67" spans="1:11" ht="21" x14ac:dyDescent="0.25">
      <c r="A67" s="2" t="s">
        <v>229</v>
      </c>
      <c r="C67" s="3">
        <v>4000000000000</v>
      </c>
      <c r="D67" s="3"/>
      <c r="E67" s="3">
        <v>0</v>
      </c>
      <c r="F67" s="3"/>
      <c r="G67" s="3">
        <v>0</v>
      </c>
      <c r="H67" s="3"/>
      <c r="I67" s="3">
        <v>4000000000000</v>
      </c>
      <c r="K67" s="7">
        <v>9.4532115655523857E-3</v>
      </c>
    </row>
    <row r="68" spans="1:11" ht="21" x14ac:dyDescent="0.25">
      <c r="A68" s="2" t="s">
        <v>249</v>
      </c>
      <c r="C68" s="3">
        <v>1180000000000</v>
      </c>
      <c r="D68" s="3"/>
      <c r="E68" s="3">
        <v>0</v>
      </c>
      <c r="F68" s="3"/>
      <c r="G68" s="3">
        <v>0</v>
      </c>
      <c r="H68" s="3"/>
      <c r="I68" s="3">
        <v>1180000000000</v>
      </c>
      <c r="K68" s="7">
        <v>2.7886974118379541E-3</v>
      </c>
    </row>
    <row r="69" spans="1:11" ht="21" x14ac:dyDescent="0.25">
      <c r="A69" s="2" t="s">
        <v>250</v>
      </c>
      <c r="C69" s="3">
        <v>4050000000000</v>
      </c>
      <c r="D69" s="3"/>
      <c r="E69" s="3">
        <v>0</v>
      </c>
      <c r="F69" s="3"/>
      <c r="G69" s="3">
        <v>0</v>
      </c>
      <c r="H69" s="3"/>
      <c r="I69" s="3">
        <v>4050000000000</v>
      </c>
      <c r="K69" s="7">
        <v>9.5713767101217907E-3</v>
      </c>
    </row>
    <row r="70" spans="1:11" ht="21" x14ac:dyDescent="0.25">
      <c r="A70" s="2" t="s">
        <v>229</v>
      </c>
      <c r="C70" s="3">
        <v>810000000000</v>
      </c>
      <c r="D70" s="3"/>
      <c r="E70" s="3">
        <v>0</v>
      </c>
      <c r="F70" s="3"/>
      <c r="G70" s="3">
        <v>0</v>
      </c>
      <c r="H70" s="3"/>
      <c r="I70" s="3">
        <v>810000000000</v>
      </c>
      <c r="K70" s="7">
        <v>1.9142753420243583E-3</v>
      </c>
    </row>
    <row r="71" spans="1:11" ht="21" x14ac:dyDescent="0.25">
      <c r="A71" s="2" t="s">
        <v>229</v>
      </c>
      <c r="C71" s="3">
        <v>2210000000000</v>
      </c>
      <c r="D71" s="3"/>
      <c r="E71" s="3">
        <v>0</v>
      </c>
      <c r="F71" s="3"/>
      <c r="G71" s="3">
        <v>0</v>
      </c>
      <c r="H71" s="3"/>
      <c r="I71" s="3">
        <v>2210000000000</v>
      </c>
      <c r="K71" s="7">
        <v>5.2228993899676932E-3</v>
      </c>
    </row>
    <row r="72" spans="1:11" ht="21" x14ac:dyDescent="0.25">
      <c r="A72" s="2" t="s">
        <v>229</v>
      </c>
      <c r="C72" s="3">
        <v>520000000000</v>
      </c>
      <c r="D72" s="3"/>
      <c r="E72" s="3">
        <v>0</v>
      </c>
      <c r="F72" s="3"/>
      <c r="G72" s="3">
        <v>0</v>
      </c>
      <c r="H72" s="3"/>
      <c r="I72" s="3">
        <v>520000000000</v>
      </c>
      <c r="K72" s="7">
        <v>1.2289175035218101E-3</v>
      </c>
    </row>
    <row r="73" spans="1:11" ht="21" x14ac:dyDescent="0.25">
      <c r="A73" s="2" t="s">
        <v>229</v>
      </c>
      <c r="C73" s="3">
        <v>8180000000000</v>
      </c>
      <c r="D73" s="3"/>
      <c r="E73" s="3">
        <v>0</v>
      </c>
      <c r="F73" s="3"/>
      <c r="G73" s="3">
        <v>0</v>
      </c>
      <c r="H73" s="3"/>
      <c r="I73" s="3">
        <v>8180000000000</v>
      </c>
      <c r="K73" s="7">
        <v>1.9331817651554631E-2</v>
      </c>
    </row>
    <row r="74" spans="1:11" ht="21" x14ac:dyDescent="0.25">
      <c r="A74" s="2" t="s">
        <v>233</v>
      </c>
      <c r="C74" s="3">
        <v>6900000000000</v>
      </c>
      <c r="D74" s="3"/>
      <c r="E74" s="3">
        <v>0</v>
      </c>
      <c r="F74" s="3"/>
      <c r="G74" s="3">
        <v>2950000000000</v>
      </c>
      <c r="H74" s="3"/>
      <c r="I74" s="3">
        <v>3950000000000</v>
      </c>
      <c r="K74" s="7">
        <v>9.3350464209829807E-3</v>
      </c>
    </row>
    <row r="75" spans="1:11" ht="21" x14ac:dyDescent="0.25">
      <c r="A75" s="2" t="s">
        <v>251</v>
      </c>
      <c r="C75" s="3">
        <v>5000000000000</v>
      </c>
      <c r="D75" s="3"/>
      <c r="E75" s="3">
        <v>0</v>
      </c>
      <c r="F75" s="3"/>
      <c r="G75" s="3">
        <v>0</v>
      </c>
      <c r="H75" s="3"/>
      <c r="I75" s="3">
        <v>5000000000000</v>
      </c>
      <c r="K75" s="7">
        <v>1.1816514456940482E-2</v>
      </c>
    </row>
    <row r="76" spans="1:11" ht="21" x14ac:dyDescent="0.25">
      <c r="A76" s="2" t="s">
        <v>252</v>
      </c>
      <c r="C76" s="3">
        <v>4990000000000</v>
      </c>
      <c r="D76" s="3"/>
      <c r="E76" s="3">
        <v>0</v>
      </c>
      <c r="F76" s="3"/>
      <c r="G76" s="3">
        <v>0</v>
      </c>
      <c r="H76" s="3"/>
      <c r="I76" s="3">
        <v>4990000000000</v>
      </c>
      <c r="K76" s="7">
        <v>1.1792881428026602E-2</v>
      </c>
    </row>
    <row r="77" spans="1:11" ht="21" x14ac:dyDescent="0.25">
      <c r="A77" s="2" t="s">
        <v>229</v>
      </c>
      <c r="C77" s="3">
        <v>640000000000</v>
      </c>
      <c r="D77" s="3"/>
      <c r="E77" s="3">
        <v>0</v>
      </c>
      <c r="F77" s="3"/>
      <c r="G77" s="3">
        <v>0</v>
      </c>
      <c r="H77" s="3"/>
      <c r="I77" s="3">
        <v>640000000000</v>
      </c>
      <c r="K77" s="7">
        <v>1.5125138504883818E-3</v>
      </c>
    </row>
    <row r="78" spans="1:11" ht="21" x14ac:dyDescent="0.25">
      <c r="A78" s="2" t="s">
        <v>229</v>
      </c>
      <c r="C78" s="3">
        <v>440000000000</v>
      </c>
      <c r="D78" s="3"/>
      <c r="E78" s="3">
        <v>0</v>
      </c>
      <c r="F78" s="3"/>
      <c r="G78" s="3">
        <v>0</v>
      </c>
      <c r="H78" s="3"/>
      <c r="I78" s="3">
        <v>440000000000</v>
      </c>
      <c r="K78" s="7">
        <v>1.0398532722107625E-3</v>
      </c>
    </row>
    <row r="79" spans="1:11" ht="21" x14ac:dyDescent="0.25">
      <c r="A79" s="2" t="s">
        <v>235</v>
      </c>
      <c r="C79" s="3">
        <v>470000000000</v>
      </c>
      <c r="D79" s="3"/>
      <c r="E79" s="3">
        <v>0</v>
      </c>
      <c r="F79" s="3"/>
      <c r="G79" s="3">
        <v>0</v>
      </c>
      <c r="H79" s="3"/>
      <c r="I79" s="3">
        <v>470000000000</v>
      </c>
      <c r="K79" s="7">
        <v>1.1107523589524053E-3</v>
      </c>
    </row>
    <row r="80" spans="1:11" ht="21" x14ac:dyDescent="0.25">
      <c r="A80" s="2" t="s">
        <v>229</v>
      </c>
      <c r="C80" s="3">
        <v>140000000000</v>
      </c>
      <c r="D80" s="3"/>
      <c r="E80" s="3">
        <v>0</v>
      </c>
      <c r="F80" s="3"/>
      <c r="G80" s="3">
        <v>0</v>
      </c>
      <c r="H80" s="3"/>
      <c r="I80" s="3">
        <v>140000000000</v>
      </c>
      <c r="K80" s="7">
        <v>3.3086240479433354E-4</v>
      </c>
    </row>
    <row r="81" spans="1:11" ht="21" x14ac:dyDescent="0.25">
      <c r="A81" s="2" t="s">
        <v>235</v>
      </c>
      <c r="C81" s="3">
        <v>270000000000</v>
      </c>
      <c r="D81" s="3"/>
      <c r="E81" s="3">
        <v>0</v>
      </c>
      <c r="F81" s="3"/>
      <c r="G81" s="3">
        <v>0</v>
      </c>
      <c r="H81" s="3"/>
      <c r="I81" s="3">
        <v>270000000000</v>
      </c>
      <c r="K81" s="7">
        <v>6.3809178067478602E-4</v>
      </c>
    </row>
    <row r="82" spans="1:11" ht="21" x14ac:dyDescent="0.25">
      <c r="A82" s="2" t="s">
        <v>229</v>
      </c>
      <c r="C82" s="3">
        <v>390000000000</v>
      </c>
      <c r="D82" s="3"/>
      <c r="E82" s="3">
        <v>0</v>
      </c>
      <c r="F82" s="3"/>
      <c r="G82" s="3">
        <v>0</v>
      </c>
      <c r="H82" s="3"/>
      <c r="I82" s="3">
        <v>390000000000</v>
      </c>
      <c r="K82" s="7">
        <v>9.216881276413577E-4</v>
      </c>
    </row>
    <row r="83" spans="1:11" ht="21" x14ac:dyDescent="0.25">
      <c r="A83" s="2" t="s">
        <v>229</v>
      </c>
      <c r="C83" s="3">
        <v>100000000000</v>
      </c>
      <c r="D83" s="3"/>
      <c r="E83" s="3">
        <v>0</v>
      </c>
      <c r="F83" s="3"/>
      <c r="G83" s="3">
        <v>0</v>
      </c>
      <c r="H83" s="3"/>
      <c r="I83" s="3">
        <v>100000000000</v>
      </c>
      <c r="K83" s="7">
        <v>2.3633028913880966E-4</v>
      </c>
    </row>
    <row r="84" spans="1:11" ht="21" x14ac:dyDescent="0.25">
      <c r="A84" s="2" t="s">
        <v>229</v>
      </c>
      <c r="C84" s="3">
        <v>0</v>
      </c>
      <c r="D84" s="3"/>
      <c r="E84" s="3">
        <v>480000000000</v>
      </c>
      <c r="F84" s="3"/>
      <c r="G84" s="3">
        <v>0</v>
      </c>
      <c r="H84" s="3"/>
      <c r="I84" s="3">
        <v>480000000000</v>
      </c>
      <c r="K84" s="7">
        <v>1.1343853878662863E-3</v>
      </c>
    </row>
    <row r="85" spans="1:11" ht="21" x14ac:dyDescent="0.25">
      <c r="A85" s="2" t="s">
        <v>229</v>
      </c>
      <c r="C85" s="3">
        <v>0</v>
      </c>
      <c r="D85" s="3"/>
      <c r="E85" s="3">
        <v>75000000000</v>
      </c>
      <c r="F85" s="3"/>
      <c r="G85" s="3">
        <v>0</v>
      </c>
      <c r="H85" s="3"/>
      <c r="I85" s="3">
        <v>75000000000</v>
      </c>
      <c r="K85" s="7">
        <v>1.7724771685410725E-4</v>
      </c>
    </row>
    <row r="86" spans="1:11" ht="21" x14ac:dyDescent="0.25">
      <c r="A86" s="2" t="s">
        <v>238</v>
      </c>
      <c r="C86" s="3">
        <v>0</v>
      </c>
      <c r="D86" s="3"/>
      <c r="E86" s="3">
        <v>3100000000000</v>
      </c>
      <c r="F86" s="3"/>
      <c r="G86" s="3">
        <v>0</v>
      </c>
      <c r="H86" s="3"/>
      <c r="I86" s="3">
        <v>3100000000000</v>
      </c>
      <c r="K86" s="7">
        <v>7.3262389633030993E-3</v>
      </c>
    </row>
    <row r="87" spans="1:11" ht="21" x14ac:dyDescent="0.25">
      <c r="A87" s="2" t="s">
        <v>229</v>
      </c>
      <c r="C87" s="3">
        <v>0</v>
      </c>
      <c r="D87" s="3"/>
      <c r="E87" s="3">
        <v>13260000000000</v>
      </c>
      <c r="F87" s="3"/>
      <c r="G87" s="3">
        <v>0</v>
      </c>
      <c r="H87" s="3"/>
      <c r="I87" s="3">
        <v>13260000000000</v>
      </c>
      <c r="K87" s="7">
        <v>3.1337396339806159E-2</v>
      </c>
    </row>
    <row r="88" spans="1:11" ht="21" x14ac:dyDescent="0.25">
      <c r="A88" s="2" t="s">
        <v>236</v>
      </c>
      <c r="C88" s="3">
        <v>0</v>
      </c>
      <c r="D88" s="3"/>
      <c r="E88" s="3">
        <v>20500000000000</v>
      </c>
      <c r="F88" s="3"/>
      <c r="G88" s="3">
        <v>0</v>
      </c>
      <c r="H88" s="3"/>
      <c r="I88" s="3">
        <v>20500000000000</v>
      </c>
      <c r="K88" s="7">
        <v>4.8447709273455979E-2</v>
      </c>
    </row>
    <row r="89" spans="1:11" ht="21" x14ac:dyDescent="0.25">
      <c r="A89" s="2" t="s">
        <v>244</v>
      </c>
      <c r="C89" s="3">
        <v>0</v>
      </c>
      <c r="D89" s="3"/>
      <c r="E89" s="3">
        <v>2290000000000</v>
      </c>
      <c r="F89" s="3"/>
      <c r="G89" s="3">
        <v>0</v>
      </c>
      <c r="H89" s="3"/>
      <c r="I89" s="3">
        <v>2290000000000</v>
      </c>
      <c r="K89" s="7">
        <v>5.4119636212787408E-3</v>
      </c>
    </row>
    <row r="90" spans="1:11" ht="21" x14ac:dyDescent="0.25">
      <c r="A90" s="2" t="s">
        <v>229</v>
      </c>
      <c r="C90" s="3">
        <v>0</v>
      </c>
      <c r="D90" s="3"/>
      <c r="E90" s="3">
        <v>200000000000</v>
      </c>
      <c r="F90" s="3"/>
      <c r="G90" s="3">
        <v>0</v>
      </c>
      <c r="H90" s="3"/>
      <c r="I90" s="3">
        <v>200000000000</v>
      </c>
      <c r="K90" s="7">
        <v>4.7266057827761933E-4</v>
      </c>
    </row>
    <row r="91" spans="1:11" ht="21" x14ac:dyDescent="0.25">
      <c r="A91" s="2" t="s">
        <v>229</v>
      </c>
      <c r="C91" s="3">
        <v>0</v>
      </c>
      <c r="D91" s="3"/>
      <c r="E91" s="3">
        <v>370000000000</v>
      </c>
      <c r="F91" s="3"/>
      <c r="G91" s="3">
        <v>0</v>
      </c>
      <c r="H91" s="3"/>
      <c r="I91" s="3">
        <v>370000000000</v>
      </c>
      <c r="K91" s="7">
        <v>8.7442206981359568E-4</v>
      </c>
    </row>
    <row r="92" spans="1:11" ht="21" x14ac:dyDescent="0.25">
      <c r="A92" s="2" t="s">
        <v>229</v>
      </c>
      <c r="C92" s="3">
        <v>0</v>
      </c>
      <c r="D92" s="3"/>
      <c r="E92" s="3">
        <v>10000000000000</v>
      </c>
      <c r="F92" s="3"/>
      <c r="G92" s="3">
        <v>0</v>
      </c>
      <c r="H92" s="3"/>
      <c r="I92" s="3">
        <v>10000000000000</v>
      </c>
      <c r="K92" s="7">
        <v>2.3633028913880964E-2</v>
      </c>
    </row>
    <row r="93" spans="1:11" ht="21" x14ac:dyDescent="0.25">
      <c r="A93" s="2" t="s">
        <v>253</v>
      </c>
      <c r="C93" s="3">
        <v>0</v>
      </c>
      <c r="D93" s="3"/>
      <c r="E93" s="3">
        <v>4190000000000</v>
      </c>
      <c r="F93" s="3"/>
      <c r="G93" s="3">
        <v>0</v>
      </c>
      <c r="H93" s="3"/>
      <c r="I93" s="3">
        <v>4190000000000</v>
      </c>
      <c r="K93" s="7">
        <v>9.9022391149161254E-3</v>
      </c>
    </row>
    <row r="94" spans="1:11" ht="21" x14ac:dyDescent="0.25">
      <c r="A94" s="2" t="s">
        <v>254</v>
      </c>
      <c r="C94" s="3">
        <v>0</v>
      </c>
      <c r="D94" s="3"/>
      <c r="E94" s="3">
        <v>6680000000000</v>
      </c>
      <c r="F94" s="3"/>
      <c r="G94" s="3">
        <v>0</v>
      </c>
      <c r="H94" s="3"/>
      <c r="I94" s="3">
        <v>6680000000000</v>
      </c>
      <c r="K94" s="7">
        <v>1.5786863314472484E-2</v>
      </c>
    </row>
    <row r="95" spans="1:11" ht="21" x14ac:dyDescent="0.25">
      <c r="A95" s="2" t="s">
        <v>238</v>
      </c>
      <c r="C95" s="3">
        <v>0</v>
      </c>
      <c r="D95" s="3"/>
      <c r="E95" s="3">
        <v>4790000000000</v>
      </c>
      <c r="F95" s="3"/>
      <c r="G95" s="3">
        <v>0</v>
      </c>
      <c r="H95" s="3"/>
      <c r="I95" s="3">
        <v>4790000000000</v>
      </c>
      <c r="K95" s="7">
        <v>1.1320220849748982E-2</v>
      </c>
    </row>
    <row r="96" spans="1:11" ht="21" x14ac:dyDescent="0.25">
      <c r="A96" s="2" t="s">
        <v>250</v>
      </c>
      <c r="C96" s="3">
        <v>0</v>
      </c>
      <c r="D96" s="3"/>
      <c r="E96" s="3">
        <v>210000000000</v>
      </c>
      <c r="F96" s="3"/>
      <c r="G96" s="3">
        <v>0</v>
      </c>
      <c r="H96" s="3"/>
      <c r="I96" s="3">
        <v>210000000000</v>
      </c>
      <c r="K96" s="7">
        <v>4.9629360719150029E-4</v>
      </c>
    </row>
    <row r="97" spans="1:11" ht="21" x14ac:dyDescent="0.25">
      <c r="A97" s="2" t="s">
        <v>250</v>
      </c>
      <c r="C97" s="3">
        <v>0</v>
      </c>
      <c r="D97" s="3"/>
      <c r="E97" s="3">
        <v>280000000000</v>
      </c>
      <c r="F97" s="3"/>
      <c r="G97" s="3">
        <v>0</v>
      </c>
      <c r="H97" s="3"/>
      <c r="I97" s="3">
        <v>280000000000</v>
      </c>
      <c r="K97" s="7">
        <v>6.6172480958866708E-4</v>
      </c>
    </row>
    <row r="98" spans="1:11" ht="21" x14ac:dyDescent="0.25">
      <c r="A98" s="2" t="s">
        <v>229</v>
      </c>
      <c r="C98" s="3">
        <v>0</v>
      </c>
      <c r="D98" s="3"/>
      <c r="E98" s="3">
        <v>110000000000</v>
      </c>
      <c r="F98" s="3"/>
      <c r="G98" s="3">
        <v>0</v>
      </c>
      <c r="H98" s="3"/>
      <c r="I98" s="3">
        <v>110000000000</v>
      </c>
      <c r="K98" s="7">
        <v>2.5996331805269062E-4</v>
      </c>
    </row>
    <row r="99" spans="1:11" ht="21" x14ac:dyDescent="0.25">
      <c r="A99" s="2" t="s">
        <v>235</v>
      </c>
      <c r="C99" s="3">
        <v>0</v>
      </c>
      <c r="D99" s="3"/>
      <c r="E99" s="3">
        <v>250000000000</v>
      </c>
      <c r="F99" s="3"/>
      <c r="G99" s="3">
        <v>0</v>
      </c>
      <c r="H99" s="3"/>
      <c r="I99" s="3">
        <v>250000000000</v>
      </c>
      <c r="K99" s="7">
        <v>5.9082572284702411E-4</v>
      </c>
    </row>
    <row r="100" spans="1:11" ht="21" x14ac:dyDescent="0.25">
      <c r="A100" s="2" t="s">
        <v>255</v>
      </c>
      <c r="C100" s="3">
        <v>0</v>
      </c>
      <c r="D100" s="3"/>
      <c r="E100" s="3">
        <v>640000000000</v>
      </c>
      <c r="F100" s="3"/>
      <c r="G100" s="3">
        <v>0</v>
      </c>
      <c r="H100" s="3"/>
      <c r="I100" s="3">
        <v>640000000000</v>
      </c>
      <c r="K100" s="7">
        <v>1.5125138504883818E-3</v>
      </c>
    </row>
    <row r="101" spans="1:11" ht="21" x14ac:dyDescent="0.25">
      <c r="A101" s="2" t="s">
        <v>229</v>
      </c>
      <c r="C101" s="3">
        <v>0</v>
      </c>
      <c r="D101" s="3"/>
      <c r="E101" s="3">
        <v>280000000000</v>
      </c>
      <c r="F101" s="3"/>
      <c r="G101" s="3">
        <v>0</v>
      </c>
      <c r="H101" s="3"/>
      <c r="I101" s="3">
        <v>280000000000</v>
      </c>
      <c r="K101" s="7">
        <v>6.6172480958866708E-4</v>
      </c>
    </row>
    <row r="102" spans="1:11" ht="21" x14ac:dyDescent="0.25">
      <c r="A102" s="2" t="s">
        <v>256</v>
      </c>
      <c r="C102" s="3">
        <v>0</v>
      </c>
      <c r="D102" s="3"/>
      <c r="E102" s="3">
        <v>640000000000</v>
      </c>
      <c r="F102" s="3"/>
      <c r="G102" s="3">
        <v>0</v>
      </c>
      <c r="H102" s="3"/>
      <c r="I102" s="3">
        <v>640000000000</v>
      </c>
      <c r="K102" s="7">
        <v>1.5125138504883818E-3</v>
      </c>
    </row>
    <row r="103" spans="1:11" ht="21.75" thickBot="1" x14ac:dyDescent="0.3">
      <c r="A103" s="2" t="s">
        <v>229</v>
      </c>
      <c r="C103" s="3">
        <v>0</v>
      </c>
      <c r="D103" s="3"/>
      <c r="E103" s="3">
        <v>100000000000</v>
      </c>
      <c r="F103" s="3"/>
      <c r="G103" s="3">
        <v>0</v>
      </c>
      <c r="H103" s="3"/>
      <c r="I103" s="3">
        <v>100000000000</v>
      </c>
      <c r="K103" s="7">
        <v>2.3633028913880966E-4</v>
      </c>
    </row>
    <row r="104" spans="1:11" ht="21.75" thickBot="1" x14ac:dyDescent="0.3">
      <c r="A104" s="2" t="s">
        <v>25</v>
      </c>
      <c r="C104" s="5">
        <f>SUM(C8:C103)</f>
        <v>166583872738999</v>
      </c>
      <c r="D104" s="2"/>
      <c r="E104" s="5">
        <f>SUM(E8:E103)</f>
        <v>212021908358615</v>
      </c>
      <c r="F104" s="2"/>
      <c r="G104" s="5">
        <f>SUM(G8:G103)</f>
        <v>174548072928514</v>
      </c>
      <c r="H104" s="2"/>
      <c r="I104" s="5">
        <f>SUM(I8:I103)</f>
        <v>204057708169100</v>
      </c>
      <c r="J104" s="2"/>
      <c r="K104" s="24">
        <f>SUM(K8:K103)</f>
        <v>0.4822501717260626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2:G17"/>
  <sheetViews>
    <sheetView rightToLeft="1" workbookViewId="0">
      <selection activeCell="G14" sqref="G14"/>
    </sheetView>
  </sheetViews>
  <sheetFormatPr defaultRowHeight="18.75" x14ac:dyDescent="0.25"/>
  <cols>
    <col min="1" max="1" width="24" style="1" bestFit="1" customWidth="1"/>
    <col min="2" max="2" width="1" style="1" customWidth="1"/>
    <col min="3" max="3" width="33.5703125" style="1" customWidth="1"/>
    <col min="4" max="4" width="1" style="1" customWidth="1"/>
    <col min="5" max="5" width="33.5703125" style="1" customWidth="1"/>
    <col min="6" max="6" width="1" style="1" customWidth="1"/>
    <col min="7" max="7" width="33.5703125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</row>
    <row r="3" spans="1:7" ht="26.25" x14ac:dyDescent="0.25">
      <c r="A3" s="12" t="s">
        <v>257</v>
      </c>
      <c r="B3" s="12" t="s">
        <v>257</v>
      </c>
      <c r="C3" s="12" t="s">
        <v>257</v>
      </c>
      <c r="D3" s="12" t="s">
        <v>257</v>
      </c>
      <c r="E3" s="12" t="s">
        <v>257</v>
      </c>
      <c r="F3" s="12" t="s">
        <v>257</v>
      </c>
      <c r="G3" s="12" t="s">
        <v>257</v>
      </c>
    </row>
    <row r="4" spans="1:7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</row>
    <row r="6" spans="1:7" ht="26.25" x14ac:dyDescent="0.25">
      <c r="A6" s="11" t="s">
        <v>261</v>
      </c>
      <c r="C6" s="11" t="s">
        <v>226</v>
      </c>
      <c r="E6" s="11" t="s">
        <v>328</v>
      </c>
      <c r="G6" s="11" t="s">
        <v>13</v>
      </c>
    </row>
    <row r="7" spans="1:7" ht="21" x14ac:dyDescent="0.25">
      <c r="A7" s="2" t="s">
        <v>338</v>
      </c>
      <c r="C7" s="3">
        <f>+'سرمایه‌گذاری در سهام'!I17</f>
        <v>402843761595</v>
      </c>
      <c r="E7" s="7">
        <f>+C7/$C$12</f>
        <v>3.5458338171504698E-2</v>
      </c>
      <c r="G7" s="7">
        <v>9.5204182655512051E-4</v>
      </c>
    </row>
    <row r="8" spans="1:7" ht="21" x14ac:dyDescent="0.25">
      <c r="A8" s="2" t="s">
        <v>397</v>
      </c>
      <c r="C8" s="3">
        <f>+'سرمایه‌گذاری در صندوق'!I15</f>
        <v>686830533345</v>
      </c>
      <c r="E8" s="7">
        <f t="shared" ref="E8:E11" si="0">+C8/$C$12</f>
        <v>6.0454875164099392E-2</v>
      </c>
      <c r="G8" s="7">
        <v>1.623188585347867E-3</v>
      </c>
    </row>
    <row r="9" spans="1:7" ht="21" x14ac:dyDescent="0.25">
      <c r="A9" s="2" t="s">
        <v>339</v>
      </c>
      <c r="C9" s="3">
        <f>+'سرمایه‌گذاری در اوراق بهادار'!I90</f>
        <v>4422780882520</v>
      </c>
      <c r="E9" s="7">
        <f t="shared" si="0"/>
        <v>0.38929350567559245</v>
      </c>
      <c r="G9" s="7">
        <v>1.0452370847635513E-2</v>
      </c>
    </row>
    <row r="10" spans="1:7" ht="21" x14ac:dyDescent="0.25">
      <c r="A10" s="2" t="s">
        <v>340</v>
      </c>
      <c r="C10" s="3">
        <f>+'درآمد سپرده بانکی'!C274</f>
        <v>5257374426284</v>
      </c>
      <c r="E10" s="7">
        <f t="shared" si="0"/>
        <v>0.46275449212197095</v>
      </c>
      <c r="G10" s="7">
        <v>1.2424768182746812E-2</v>
      </c>
    </row>
    <row r="11" spans="1:7" ht="21" x14ac:dyDescent="0.25">
      <c r="A11" s="2" t="s">
        <v>335</v>
      </c>
      <c r="C11" s="3">
        <f>+'سایر درآمدها'!C12</f>
        <v>591215001520</v>
      </c>
      <c r="E11" s="7">
        <f t="shared" si="0"/>
        <v>5.2038788866832525E-2</v>
      </c>
      <c r="G11" s="7">
        <v>1.3972201225242338E-3</v>
      </c>
    </row>
    <row r="12" spans="1:7" ht="21" x14ac:dyDescent="0.25">
      <c r="A12" s="2" t="s">
        <v>25</v>
      </c>
      <c r="C12" s="5">
        <f>SUM(C7:C11)</f>
        <v>11361044605264</v>
      </c>
      <c r="D12" s="2"/>
      <c r="E12" s="25">
        <f>SUM(E7:E11)</f>
        <v>1</v>
      </c>
      <c r="F12" s="2"/>
      <c r="G12" s="24">
        <f>SUM(G7:G11)</f>
        <v>2.6849589564809546E-2</v>
      </c>
    </row>
    <row r="13" spans="1:7" ht="19.5" thickTop="1" x14ac:dyDescent="0.25"/>
    <row r="14" spans="1:7" x14ac:dyDescent="0.25">
      <c r="C14" s="3"/>
      <c r="G14" s="3"/>
    </row>
    <row r="15" spans="1:7" x14ac:dyDescent="0.25">
      <c r="C15" s="3"/>
    </row>
    <row r="16" spans="1:7" x14ac:dyDescent="0.25">
      <c r="C16" s="3"/>
    </row>
    <row r="17" spans="3:3" x14ac:dyDescent="0.25">
      <c r="C17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2:E12"/>
  <sheetViews>
    <sheetView rightToLeft="1" workbookViewId="0">
      <selection activeCell="C13" sqref="C13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</row>
    <row r="3" spans="1:5" ht="26.25" x14ac:dyDescent="0.25">
      <c r="A3" s="12" t="s">
        <v>257</v>
      </c>
      <c r="B3" s="12" t="s">
        <v>257</v>
      </c>
      <c r="C3" s="12" t="s">
        <v>257</v>
      </c>
      <c r="D3" s="12" t="s">
        <v>257</v>
      </c>
      <c r="E3" s="12" t="s">
        <v>257</v>
      </c>
    </row>
    <row r="4" spans="1:5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</row>
    <row r="5" spans="1:5" ht="26.25" x14ac:dyDescent="0.25">
      <c r="E5" s="9" t="s">
        <v>344</v>
      </c>
    </row>
    <row r="6" spans="1:5" ht="26.25" x14ac:dyDescent="0.25">
      <c r="A6" s="11" t="s">
        <v>335</v>
      </c>
      <c r="C6" s="11" t="s">
        <v>259</v>
      </c>
      <c r="E6" s="11" t="s">
        <v>345</v>
      </c>
    </row>
    <row r="7" spans="1:5" ht="26.25" x14ac:dyDescent="0.25">
      <c r="A7" s="11" t="s">
        <v>335</v>
      </c>
      <c r="C7" s="11" t="s">
        <v>226</v>
      </c>
      <c r="E7" s="11" t="s">
        <v>226</v>
      </c>
    </row>
    <row r="8" spans="1:5" ht="21" x14ac:dyDescent="0.25">
      <c r="A8" s="2" t="s">
        <v>335</v>
      </c>
      <c r="C8" s="3">
        <v>14320</v>
      </c>
      <c r="E8" s="3">
        <v>9365535</v>
      </c>
    </row>
    <row r="9" spans="1:5" ht="21" x14ac:dyDescent="0.25">
      <c r="A9" s="2" t="s">
        <v>336</v>
      </c>
      <c r="C9" s="3">
        <v>0</v>
      </c>
      <c r="E9" s="3">
        <v>10736765873</v>
      </c>
    </row>
    <row r="10" spans="1:5" ht="21" x14ac:dyDescent="0.25">
      <c r="A10" s="2" t="s">
        <v>337</v>
      </c>
      <c r="C10" s="3">
        <v>0</v>
      </c>
      <c r="E10" s="3">
        <v>0</v>
      </c>
    </row>
    <row r="11" spans="1:5" ht="21" x14ac:dyDescent="0.25">
      <c r="A11" s="2" t="s">
        <v>343</v>
      </c>
      <c r="C11" s="3">
        <v>591214987200</v>
      </c>
      <c r="E11" s="3">
        <v>24593226912697</v>
      </c>
    </row>
    <row r="12" spans="1:5" ht="21" x14ac:dyDescent="0.25">
      <c r="A12" s="2" t="s">
        <v>25</v>
      </c>
      <c r="C12" s="5">
        <f>SUM(C8:C11)</f>
        <v>591215001520</v>
      </c>
      <c r="D12" s="2"/>
      <c r="E12" s="5">
        <f>SUM(E8:E11)</f>
        <v>24603973044105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2:U19"/>
  <sheetViews>
    <sheetView rightToLeft="1" topLeftCell="C1" workbookViewId="0">
      <selection activeCell="K17" sqref="K17"/>
    </sheetView>
  </sheetViews>
  <sheetFormatPr defaultRowHeight="18.75" x14ac:dyDescent="0.25"/>
  <cols>
    <col min="1" max="1" width="40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4" style="1" customWidth="1"/>
    <col min="18" max="18" width="1" style="1" customWidth="1"/>
    <col min="19" max="19" width="24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</row>
    <row r="3" spans="1:21" ht="26.25" x14ac:dyDescent="0.25">
      <c r="A3" s="12" t="s">
        <v>257</v>
      </c>
      <c r="B3" s="12" t="s">
        <v>257</v>
      </c>
      <c r="C3" s="12" t="s">
        <v>257</v>
      </c>
      <c r="D3" s="12" t="s">
        <v>257</v>
      </c>
      <c r="E3" s="12" t="s">
        <v>257</v>
      </c>
      <c r="F3" s="12" t="s">
        <v>257</v>
      </c>
      <c r="G3" s="12" t="s">
        <v>257</v>
      </c>
      <c r="H3" s="12" t="s">
        <v>257</v>
      </c>
      <c r="I3" s="12" t="s">
        <v>257</v>
      </c>
      <c r="J3" s="12" t="s">
        <v>257</v>
      </c>
      <c r="K3" s="12" t="s">
        <v>257</v>
      </c>
      <c r="L3" s="12" t="s">
        <v>257</v>
      </c>
      <c r="M3" s="12" t="s">
        <v>257</v>
      </c>
      <c r="N3" s="12" t="s">
        <v>257</v>
      </c>
      <c r="O3" s="12" t="s">
        <v>257</v>
      </c>
      <c r="P3" s="12" t="s">
        <v>257</v>
      </c>
      <c r="Q3" s="12" t="s">
        <v>257</v>
      </c>
      <c r="R3" s="12" t="s">
        <v>257</v>
      </c>
      <c r="S3" s="12" t="s">
        <v>257</v>
      </c>
      <c r="T3" s="12" t="s">
        <v>257</v>
      </c>
      <c r="U3" s="12" t="s">
        <v>257</v>
      </c>
    </row>
    <row r="4" spans="1:21" ht="26.25" x14ac:dyDescent="0.25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</row>
    <row r="6" spans="1:21" ht="26.25" x14ac:dyDescent="0.25">
      <c r="A6" s="11" t="s">
        <v>3</v>
      </c>
      <c r="C6" s="11" t="s">
        <v>259</v>
      </c>
      <c r="D6" s="11" t="s">
        <v>259</v>
      </c>
      <c r="E6" s="11" t="s">
        <v>259</v>
      </c>
      <c r="F6" s="11" t="s">
        <v>259</v>
      </c>
      <c r="G6" s="11" t="s">
        <v>259</v>
      </c>
      <c r="H6" s="11" t="s">
        <v>259</v>
      </c>
      <c r="I6" s="11" t="s">
        <v>259</v>
      </c>
      <c r="J6" s="11" t="s">
        <v>259</v>
      </c>
      <c r="K6" s="11" t="s">
        <v>259</v>
      </c>
      <c r="M6" s="11" t="s">
        <v>260</v>
      </c>
      <c r="N6" s="11" t="s">
        <v>260</v>
      </c>
      <c r="O6" s="11" t="s">
        <v>260</v>
      </c>
      <c r="P6" s="11" t="s">
        <v>260</v>
      </c>
      <c r="Q6" s="11" t="s">
        <v>260</v>
      </c>
      <c r="R6" s="11" t="s">
        <v>260</v>
      </c>
      <c r="S6" s="11" t="s">
        <v>260</v>
      </c>
      <c r="T6" s="11" t="s">
        <v>260</v>
      </c>
      <c r="U6" s="11" t="s">
        <v>260</v>
      </c>
    </row>
    <row r="7" spans="1:21" ht="26.25" x14ac:dyDescent="0.25">
      <c r="A7" s="11" t="s">
        <v>3</v>
      </c>
      <c r="C7" s="11" t="s">
        <v>325</v>
      </c>
      <c r="E7" s="11" t="s">
        <v>326</v>
      </c>
      <c r="G7" s="11" t="s">
        <v>327</v>
      </c>
      <c r="I7" s="11" t="s">
        <v>226</v>
      </c>
      <c r="K7" s="11" t="s">
        <v>328</v>
      </c>
      <c r="M7" s="11" t="s">
        <v>325</v>
      </c>
      <c r="O7" s="11" t="s">
        <v>326</v>
      </c>
      <c r="Q7" s="11" t="s">
        <v>327</v>
      </c>
      <c r="S7" s="11" t="s">
        <v>226</v>
      </c>
      <c r="U7" s="11" t="s">
        <v>328</v>
      </c>
    </row>
    <row r="8" spans="1:21" ht="21" x14ac:dyDescent="0.25">
      <c r="A8" s="2" t="s">
        <v>23</v>
      </c>
      <c r="C8" s="3">
        <v>0</v>
      </c>
      <c r="E8" s="3">
        <v>325236986042</v>
      </c>
      <c r="G8" s="3">
        <v>-54429</v>
      </c>
      <c r="I8" s="3">
        <f>+C8+E8+G8</f>
        <v>325236931613</v>
      </c>
      <c r="K8" s="7">
        <f>+I8/$I$17</f>
        <v>0.80735253371002369</v>
      </c>
      <c r="M8" s="3">
        <v>0</v>
      </c>
      <c r="O8" s="3">
        <v>2922228736160</v>
      </c>
      <c r="Q8" s="3">
        <v>-54429</v>
      </c>
      <c r="S8" s="3">
        <f>+Q8+O8+M8</f>
        <v>2922228681731</v>
      </c>
      <c r="U8" s="7">
        <f>+S8/$S$17</f>
        <v>0.53398548919162614</v>
      </c>
    </row>
    <row r="9" spans="1:21" ht="21" x14ac:dyDescent="0.25">
      <c r="A9" s="2" t="s">
        <v>15</v>
      </c>
      <c r="C9" s="3">
        <v>0</v>
      </c>
      <c r="E9" s="3">
        <v>874530722</v>
      </c>
      <c r="G9" s="3">
        <v>0</v>
      </c>
      <c r="I9" s="3">
        <f t="shared" ref="I9:I16" si="0">+C9+E9+G9</f>
        <v>874530722</v>
      </c>
      <c r="K9" s="7">
        <f t="shared" ref="K9:K16" si="1">+I9/$I$17</f>
        <v>2.1708930492988785E-3</v>
      </c>
      <c r="M9" s="3">
        <v>931034484</v>
      </c>
      <c r="O9" s="3">
        <v>16187189588</v>
      </c>
      <c r="Q9" s="3">
        <f>VLOOKUP(A9,'درآمد ناشی از فروش'!A:Q,17,0)</f>
        <v>18832195236</v>
      </c>
      <c r="S9" s="3">
        <f t="shared" ref="S9:S16" si="2">+Q9+O9+M9</f>
        <v>35950419308</v>
      </c>
      <c r="U9" s="7">
        <f t="shared" ref="U9:U16" si="3">+S9/$S$17</f>
        <v>6.5693018348772754E-3</v>
      </c>
    </row>
    <row r="10" spans="1:21" ht="21" x14ac:dyDescent="0.25">
      <c r="A10" s="2" t="s">
        <v>302</v>
      </c>
      <c r="C10" s="3">
        <v>0</v>
      </c>
      <c r="E10" s="3">
        <v>0</v>
      </c>
      <c r="G10" s="3">
        <v>0</v>
      </c>
      <c r="I10" s="3">
        <f t="shared" si="0"/>
        <v>0</v>
      </c>
      <c r="K10" s="7">
        <f t="shared" si="1"/>
        <v>0</v>
      </c>
      <c r="M10" s="3">
        <v>1336000000</v>
      </c>
      <c r="O10" s="3">
        <v>0</v>
      </c>
      <c r="Q10" s="3">
        <f>VLOOKUP(A10,'درآمد ناشی از فروش'!A:Q,17,0)</f>
        <v>-9223067115</v>
      </c>
      <c r="S10" s="3">
        <f t="shared" si="2"/>
        <v>-7887067115</v>
      </c>
      <c r="U10" s="7">
        <f t="shared" si="3"/>
        <v>-1.4412217011009923E-3</v>
      </c>
    </row>
    <row r="11" spans="1:21" ht="21" x14ac:dyDescent="0.25">
      <c r="A11" s="2" t="s">
        <v>307</v>
      </c>
      <c r="C11" s="3">
        <v>0</v>
      </c>
      <c r="E11" s="3">
        <v>0</v>
      </c>
      <c r="G11" s="3">
        <v>0</v>
      </c>
      <c r="I11" s="3">
        <f t="shared" si="0"/>
        <v>0</v>
      </c>
      <c r="K11" s="7">
        <f t="shared" si="1"/>
        <v>0</v>
      </c>
      <c r="M11" s="3">
        <v>0</v>
      </c>
      <c r="O11" s="3">
        <v>0</v>
      </c>
      <c r="Q11" s="3">
        <f>VLOOKUP(A11,'درآمد ناشی از فروش'!A:Q,17,0)</f>
        <v>26593</v>
      </c>
      <c r="S11" s="3">
        <f t="shared" si="2"/>
        <v>26593</v>
      </c>
      <c r="U11" s="7">
        <f t="shared" si="3"/>
        <v>4.8593993354624436E-9</v>
      </c>
    </row>
    <row r="12" spans="1:21" ht="21" x14ac:dyDescent="0.25">
      <c r="A12" s="2" t="s">
        <v>309</v>
      </c>
      <c r="C12" s="3">
        <v>0</v>
      </c>
      <c r="E12" s="3">
        <v>0</v>
      </c>
      <c r="G12" s="3">
        <v>0</v>
      </c>
      <c r="I12" s="3">
        <f t="shared" si="0"/>
        <v>0</v>
      </c>
      <c r="K12" s="7">
        <f t="shared" si="1"/>
        <v>0</v>
      </c>
      <c r="M12" s="3">
        <v>0</v>
      </c>
      <c r="O12" s="3">
        <v>0</v>
      </c>
      <c r="Q12" s="3">
        <f>VLOOKUP(A12,'درآمد ناشی از فروش'!A:Q,17,0)</f>
        <v>-6662</v>
      </c>
      <c r="S12" s="3">
        <f t="shared" si="2"/>
        <v>-6662</v>
      </c>
      <c r="U12" s="7">
        <f t="shared" si="3"/>
        <v>-1.2173624026191402E-9</v>
      </c>
    </row>
    <row r="13" spans="1:21" ht="21" x14ac:dyDescent="0.25">
      <c r="A13" s="2" t="s">
        <v>24</v>
      </c>
      <c r="C13" s="3">
        <v>0</v>
      </c>
      <c r="E13" s="3">
        <v>76732299260</v>
      </c>
      <c r="G13" s="3">
        <v>0</v>
      </c>
      <c r="I13" s="3">
        <f t="shared" si="0"/>
        <v>76732299260</v>
      </c>
      <c r="K13" s="7">
        <f t="shared" si="1"/>
        <v>0.1904765732406774</v>
      </c>
      <c r="M13" s="3">
        <v>183116510560</v>
      </c>
      <c r="O13" s="3">
        <v>662489868211</v>
      </c>
      <c r="Q13" s="3">
        <v>0</v>
      </c>
      <c r="S13" s="3">
        <f t="shared" si="2"/>
        <v>845606378771</v>
      </c>
      <c r="U13" s="7">
        <f t="shared" si="3"/>
        <v>0.15451957564256008</v>
      </c>
    </row>
    <row r="14" spans="1:21" ht="21" x14ac:dyDescent="0.25">
      <c r="A14" s="2" t="s">
        <v>299</v>
      </c>
      <c r="C14" s="3">
        <v>0</v>
      </c>
      <c r="E14" s="3">
        <v>0</v>
      </c>
      <c r="G14" s="3">
        <v>0</v>
      </c>
      <c r="I14" s="3">
        <f t="shared" si="0"/>
        <v>0</v>
      </c>
      <c r="K14" s="7">
        <f t="shared" si="1"/>
        <v>0</v>
      </c>
      <c r="M14" s="3">
        <v>192824072364</v>
      </c>
      <c r="O14" s="3">
        <v>0</v>
      </c>
      <c r="Q14" s="3">
        <v>0</v>
      </c>
      <c r="S14" s="3">
        <f t="shared" si="2"/>
        <v>192824072364</v>
      </c>
      <c r="U14" s="7">
        <f t="shared" si="3"/>
        <v>3.5235181029097271E-2</v>
      </c>
    </row>
    <row r="15" spans="1:21" ht="21" x14ac:dyDescent="0.25">
      <c r="A15" s="2" t="s">
        <v>395</v>
      </c>
      <c r="C15" s="3">
        <v>0</v>
      </c>
      <c r="E15" s="3">
        <v>0</v>
      </c>
      <c r="G15" s="3">
        <v>0</v>
      </c>
      <c r="I15" s="3">
        <f t="shared" si="0"/>
        <v>0</v>
      </c>
      <c r="K15" s="7">
        <f t="shared" si="1"/>
        <v>0</v>
      </c>
      <c r="M15" s="3">
        <v>0</v>
      </c>
      <c r="O15" s="3">
        <v>0</v>
      </c>
      <c r="Q15" s="3">
        <f>VLOOKUP(A15,'درآمد ناشی از فروش'!A:Q,17,0)</f>
        <v>41704147007</v>
      </c>
      <c r="S15" s="3">
        <f t="shared" si="2"/>
        <v>41704147007</v>
      </c>
      <c r="U15" s="7">
        <f t="shared" si="3"/>
        <v>7.6206935754463143E-3</v>
      </c>
    </row>
    <row r="16" spans="1:21" ht="21.75" thickBot="1" x14ac:dyDescent="0.3">
      <c r="A16" s="2" t="s">
        <v>396</v>
      </c>
      <c r="C16" s="3">
        <v>0</v>
      </c>
      <c r="E16" s="3">
        <v>0</v>
      </c>
      <c r="G16" s="3">
        <v>0</v>
      </c>
      <c r="I16" s="3">
        <f t="shared" si="0"/>
        <v>0</v>
      </c>
      <c r="K16" s="7">
        <f t="shared" si="1"/>
        <v>0</v>
      </c>
      <c r="M16" s="3">
        <v>0</v>
      </c>
      <c r="O16" s="3">
        <v>0</v>
      </c>
      <c r="Q16" s="3">
        <f>VLOOKUP(A16,'درآمد ناشی از فروش'!A:Q,17,0)</f>
        <v>1442060411565</v>
      </c>
      <c r="S16" s="3">
        <f t="shared" si="2"/>
        <v>1442060411565</v>
      </c>
      <c r="U16" s="7">
        <f t="shared" si="3"/>
        <v>0.26351097678545704</v>
      </c>
    </row>
    <row r="17" spans="1:21" s="2" customFormat="1" ht="21.75" thickBot="1" x14ac:dyDescent="0.3">
      <c r="A17" s="2" t="s">
        <v>25</v>
      </c>
      <c r="C17" s="5">
        <f>SUM(C8:C16)</f>
        <v>0</v>
      </c>
      <c r="E17" s="5">
        <f>SUM(E8:E16)</f>
        <v>402843816024</v>
      </c>
      <c r="G17" s="5">
        <f>SUM(G8:G16)</f>
        <v>-54429</v>
      </c>
      <c r="I17" s="5">
        <f>SUM(I8:I16)</f>
        <v>402843761595</v>
      </c>
      <c r="K17" s="8">
        <f>SUM(K8:K16)</f>
        <v>1</v>
      </c>
      <c r="M17" s="5">
        <f>SUM(M8:M16)</f>
        <v>378207617408</v>
      </c>
      <c r="O17" s="5">
        <f>SUM(O8:O16)</f>
        <v>3600905793959</v>
      </c>
      <c r="Q17" s="5">
        <f>SUM(Q8:Q16)</f>
        <v>1493373652195</v>
      </c>
      <c r="S17" s="5">
        <f>SUM(S8:S16)</f>
        <v>5472487063562</v>
      </c>
      <c r="U17" s="8">
        <f>SUM(U8:U16)</f>
        <v>1</v>
      </c>
    </row>
    <row r="18" spans="1:21" ht="19.5" thickTop="1" x14ac:dyDescent="0.25"/>
    <row r="19" spans="1:21" x14ac:dyDescent="0.25">
      <c r="C19" s="3"/>
      <c r="E19" s="3"/>
      <c r="G19" s="3"/>
      <c r="M19" s="3"/>
      <c r="O19" s="3"/>
      <c r="Q19" s="3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 های صندوق</vt:lpstr>
      <vt:lpstr>تبعی</vt:lpstr>
      <vt:lpstr>اوراق مشارکت</vt:lpstr>
      <vt:lpstr>تعدیل قیمت</vt:lpstr>
      <vt:lpstr>سپرده</vt:lpstr>
      <vt:lpstr>جمع درآمدها</vt:lpstr>
      <vt:lpstr>سایر درآمدها</vt:lpstr>
      <vt:lpstr>سرمایه‌گذاری در سهام</vt:lpstr>
      <vt:lpstr>سرمایه‌گذاری در صندوق</vt:lpstr>
      <vt:lpstr>سرمایه‌گذاری در اوراق بهادار</vt:lpstr>
      <vt:lpstr>مبالغ تخصیصی اوراق آوند</vt:lpstr>
      <vt:lpstr>درآمد سود سهام</vt:lpstr>
      <vt:lpstr>سود اوراق بهادار</vt:lpstr>
      <vt:lpstr>سود سپرده بانکی</vt:lpstr>
      <vt:lpstr>درآمد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2026-05-27T13:14:22Z</dcterms:modified>
</cp:coreProperties>
</file>