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5\"/>
    </mc:Choice>
  </mc:AlternateContent>
  <xr:revisionPtr revIDLastSave="0" documentId="13_ncr:1_{102C82D0-4E54-42CF-A3E1-CD75B35488A8}" xr6:coauthVersionLast="47" xr6:coauthVersionMax="47" xr10:uidLastSave="{00000000-0000-0000-0000-000000000000}"/>
  <bookViews>
    <workbookView xWindow="-28920" yWindow="-120" windowWidth="29040" windowHeight="15720" tabRatio="875" xr2:uid="{00000000-000D-0000-FFFF-FFFF00000000}"/>
  </bookViews>
  <sheets>
    <sheet name="ثابت آوند مفید" sheetId="20" r:id="rId1"/>
    <sheet name="سهام" sheetId="1" r:id="rId2"/>
    <sheet name="واحد های صندوق" sheetId="16" r:id="rId3"/>
    <sheet name="تبعی" sheetId="2" r:id="rId4"/>
    <sheet name="اوراق مشارکت" sheetId="3" r:id="rId5"/>
    <sheet name="تعدیل قیمت" sheetId="4" r:id="rId6"/>
    <sheet name="سپرده" sheetId="6" r:id="rId7"/>
    <sheet name="جمع درآمدها" sheetId="15" r:id="rId8"/>
    <sheet name="سایر درآمدها" sheetId="14" r:id="rId9"/>
    <sheet name="سرمایه‌گذاری در سهام" sheetId="11" r:id="rId10"/>
    <sheet name="سرمایه‌گذاری در صندوق" sheetId="17" r:id="rId11"/>
    <sheet name="سرمایه‌گذاری در اوراق بهادار" sheetId="12" r:id="rId12"/>
    <sheet name="مبالغ تخصیصی اوراق آوند" sheetId="19" r:id="rId13"/>
    <sheet name="درآمد سود سهام" sheetId="8" r:id="rId14"/>
    <sheet name="سود اوراق بهادار" sheetId="7" r:id="rId15"/>
    <sheet name="سود سپرده بانکی" sheetId="18" r:id="rId16"/>
    <sheet name="درآمد سپرده بانکی" sheetId="13" r:id="rId17"/>
    <sheet name="درآمد ناشی از فروش" sheetId="10" r:id="rId18"/>
    <sheet name="درآمد ناشی از تغییر قیمت اوراق" sheetId="9" r:id="rId19"/>
  </sheets>
  <definedNames>
    <definedName name="_xlnm.Print_Area" localSheetId="12">'مبالغ تخصیصی اوراق آوند'!$A$1:$H$26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3" l="1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102" i="13"/>
  <c r="E103" i="13"/>
  <c r="E104" i="13"/>
  <c r="E105" i="13"/>
  <c r="E106" i="13"/>
  <c r="E107" i="13"/>
  <c r="E108" i="13"/>
  <c r="E109" i="13"/>
  <c r="E110" i="13"/>
  <c r="E111" i="13"/>
  <c r="E112" i="13"/>
  <c r="E113" i="13"/>
  <c r="E114" i="13"/>
  <c r="E115" i="13"/>
  <c r="E116" i="13"/>
  <c r="E117" i="13"/>
  <c r="E118" i="13"/>
  <c r="E119" i="13"/>
  <c r="E120" i="13"/>
  <c r="E121" i="13"/>
  <c r="E122" i="13"/>
  <c r="E123" i="13"/>
  <c r="E124" i="13"/>
  <c r="E125" i="13"/>
  <c r="E126" i="13"/>
  <c r="E127" i="13"/>
  <c r="E128" i="13"/>
  <c r="E129" i="13"/>
  <c r="E130" i="13"/>
  <c r="E131" i="13"/>
  <c r="E132" i="13"/>
  <c r="E133" i="13"/>
  <c r="E134" i="13"/>
  <c r="E8" i="13"/>
  <c r="K9" i="17"/>
  <c r="K10" i="17"/>
  <c r="K11" i="17"/>
  <c r="K12" i="17"/>
  <c r="K13" i="17"/>
  <c r="K14" i="17"/>
  <c r="K15" i="17"/>
  <c r="K16" i="17"/>
  <c r="K17" i="17"/>
  <c r="K8" i="17"/>
  <c r="K18" i="17" s="1"/>
  <c r="K105" i="6"/>
  <c r="Y12" i="1"/>
  <c r="Y18" i="16"/>
  <c r="Y75" i="3"/>
  <c r="I9" i="17"/>
  <c r="I10" i="17"/>
  <c r="I11" i="17"/>
  <c r="I12" i="17"/>
  <c r="I13" i="17"/>
  <c r="I14" i="17"/>
  <c r="I15" i="17"/>
  <c r="I16" i="17"/>
  <c r="I17" i="17"/>
  <c r="I8" i="17"/>
  <c r="G12" i="15"/>
  <c r="O8" i="17"/>
  <c r="S8" i="17" s="1"/>
  <c r="I62" i="9"/>
  <c r="I61" i="9"/>
  <c r="I60" i="9"/>
  <c r="I59" i="9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Q62" i="9" l="1"/>
  <c r="Q61" i="9"/>
  <c r="Q60" i="9"/>
  <c r="Q59" i="9"/>
  <c r="Q58" i="9"/>
  <c r="Q57" i="9"/>
  <c r="Q56" i="9"/>
  <c r="Q55" i="9"/>
  <c r="Q54" i="9"/>
  <c r="Q53" i="9"/>
  <c r="Q52" i="9"/>
  <c r="Q51" i="9"/>
  <c r="Q50" i="9"/>
  <c r="Q49" i="9"/>
  <c r="Q48" i="9"/>
  <c r="Q47" i="9"/>
  <c r="Q46" i="9"/>
  <c r="Q45" i="9"/>
  <c r="Q44" i="9"/>
  <c r="Q43" i="9"/>
  <c r="Q42" i="9"/>
  <c r="Q41" i="9"/>
  <c r="Q40" i="9"/>
  <c r="Q39" i="9"/>
  <c r="Q38" i="9"/>
  <c r="Q37" i="9"/>
  <c r="Q36" i="9"/>
  <c r="Q35" i="9"/>
  <c r="Q34" i="9"/>
  <c r="Q33" i="9"/>
  <c r="Q32" i="9"/>
  <c r="Q31" i="9"/>
  <c r="Q30" i="9"/>
  <c r="Q29" i="9"/>
  <c r="Q28" i="9"/>
  <c r="Q27" i="9"/>
  <c r="Q26" i="9"/>
  <c r="Q25" i="9"/>
  <c r="Q24" i="9"/>
  <c r="Q23" i="9"/>
  <c r="Q22" i="9"/>
  <c r="Q21" i="9"/>
  <c r="Q20" i="9"/>
  <c r="Q19" i="9"/>
  <c r="Q18" i="9"/>
  <c r="O17" i="17" s="1"/>
  <c r="S17" i="17" s="1"/>
  <c r="Q17" i="9"/>
  <c r="Q16" i="9"/>
  <c r="O16" i="17" s="1"/>
  <c r="S16" i="17" s="1"/>
  <c r="Q15" i="9"/>
  <c r="O15" i="17" s="1"/>
  <c r="S15" i="17" s="1"/>
  <c r="Q14" i="9"/>
  <c r="O14" i="17" s="1"/>
  <c r="S14" i="17" s="1"/>
  <c r="Q13" i="9"/>
  <c r="O13" i="17" s="1"/>
  <c r="S13" i="17" s="1"/>
  <c r="Q12" i="9"/>
  <c r="O12" i="17" s="1"/>
  <c r="S12" i="17" s="1"/>
  <c r="Q11" i="9"/>
  <c r="O11" i="17" s="1"/>
  <c r="S11" i="17" s="1"/>
  <c r="Q10" i="9"/>
  <c r="O10" i="17" s="1"/>
  <c r="S10" i="17" s="1"/>
  <c r="Q9" i="9"/>
  <c r="O9" i="17" s="1"/>
  <c r="S9" i="17" s="1"/>
  <c r="Q8" i="9"/>
  <c r="I135" i="13" l="1"/>
  <c r="E135" i="13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100" i="18"/>
  <c r="G101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4" i="18"/>
  <c r="G115" i="18"/>
  <c r="G116" i="18"/>
  <c r="G117" i="18"/>
  <c r="G118" i="18"/>
  <c r="G119" i="18"/>
  <c r="G120" i="18"/>
  <c r="G121" i="18"/>
  <c r="G122" i="18"/>
  <c r="G123" i="18"/>
  <c r="G124" i="18"/>
  <c r="G125" i="18"/>
  <c r="G126" i="18"/>
  <c r="G127" i="18"/>
  <c r="G128" i="18"/>
  <c r="G129" i="18"/>
  <c r="G130" i="18"/>
  <c r="G131" i="18"/>
  <c r="G132" i="18"/>
  <c r="G133" i="18"/>
  <c r="G134" i="18"/>
  <c r="G8" i="18"/>
  <c r="C9" i="15"/>
  <c r="K42" i="4"/>
  <c r="E13" i="19"/>
  <c r="M135" i="18"/>
  <c r="K135" i="18"/>
  <c r="I135" i="18"/>
  <c r="E135" i="18"/>
  <c r="C135" i="18"/>
  <c r="S18" i="17"/>
  <c r="U8" i="17" s="1"/>
  <c r="Q18" i="17"/>
  <c r="O18" i="17"/>
  <c r="M18" i="17"/>
  <c r="I18" i="17"/>
  <c r="C8" i="15" s="1"/>
  <c r="G18" i="17"/>
  <c r="E18" i="17"/>
  <c r="C18" i="17"/>
  <c r="U16" i="17" l="1"/>
  <c r="U15" i="17"/>
  <c r="U10" i="17"/>
  <c r="U14" i="17"/>
  <c r="U13" i="17"/>
  <c r="U17" i="17"/>
  <c r="U12" i="17"/>
  <c r="U11" i="17"/>
  <c r="U9" i="17"/>
  <c r="U18" i="17" s="1"/>
  <c r="G135" i="18"/>
  <c r="W18" i="16"/>
  <c r="U18" i="16"/>
  <c r="O18" i="16"/>
  <c r="K18" i="16"/>
  <c r="G18" i="16"/>
  <c r="E18" i="16"/>
  <c r="E11" i="14"/>
  <c r="C11" i="14"/>
  <c r="C11" i="15" s="1"/>
  <c r="G135" i="13"/>
  <c r="C135" i="13"/>
  <c r="C10" i="15" s="1"/>
  <c r="Q72" i="12"/>
  <c r="O72" i="12"/>
  <c r="M72" i="12"/>
  <c r="K72" i="12"/>
  <c r="I72" i="12"/>
  <c r="G72" i="12"/>
  <c r="E72" i="12"/>
  <c r="C72" i="12"/>
  <c r="S11" i="11"/>
  <c r="Q11" i="11"/>
  <c r="O11" i="11"/>
  <c r="M11" i="11"/>
  <c r="I11" i="11"/>
  <c r="G11" i="11"/>
  <c r="E11" i="11"/>
  <c r="C11" i="11"/>
  <c r="Q21" i="10"/>
  <c r="O21" i="10"/>
  <c r="M21" i="10"/>
  <c r="I21" i="10"/>
  <c r="G21" i="10"/>
  <c r="E21" i="10"/>
  <c r="Q63" i="9"/>
  <c r="O63" i="9"/>
  <c r="M63" i="9"/>
  <c r="I63" i="9"/>
  <c r="G63" i="9"/>
  <c r="E63" i="9"/>
  <c r="S10" i="8"/>
  <c r="Q10" i="8"/>
  <c r="O10" i="8"/>
  <c r="M10" i="8"/>
  <c r="K10" i="8"/>
  <c r="I10" i="8"/>
  <c r="M46" i="7"/>
  <c r="K46" i="7"/>
  <c r="I46" i="7"/>
  <c r="G46" i="7"/>
  <c r="E46" i="7"/>
  <c r="C46" i="7"/>
  <c r="I105" i="6"/>
  <c r="G105" i="6"/>
  <c r="E105" i="6"/>
  <c r="C105" i="6"/>
  <c r="W75" i="3"/>
  <c r="U75" i="3"/>
  <c r="O75" i="3"/>
  <c r="K75" i="3"/>
  <c r="G75" i="3"/>
  <c r="E75" i="3"/>
  <c r="W12" i="1"/>
  <c r="U12" i="1"/>
  <c r="O12" i="1"/>
  <c r="K12" i="1"/>
  <c r="G12" i="1"/>
  <c r="E12" i="1"/>
  <c r="C7" i="15" l="1"/>
  <c r="C12" i="15" s="1"/>
  <c r="E8" i="15" s="1"/>
  <c r="K8" i="11"/>
  <c r="K9" i="11"/>
  <c r="K10" i="11"/>
  <c r="U9" i="11"/>
  <c r="U10" i="11"/>
  <c r="U8" i="11"/>
  <c r="E11" i="15" l="1"/>
  <c r="E10" i="15"/>
  <c r="E9" i="15"/>
  <c r="U11" i="11"/>
  <c r="E7" i="15"/>
  <c r="E12" i="15" s="1"/>
  <c r="K11" i="11"/>
</calcChain>
</file>

<file path=xl/sharedStrings.xml><?xml version="1.0" encoding="utf-8"?>
<sst xmlns="http://schemas.openxmlformats.org/spreadsheetml/2006/main" count="2159" uniqueCount="277">
  <si>
    <t>صندوق سرمایه‌گذاری ثابت آوند مفید</t>
  </si>
  <si>
    <t>صورت وضعیت پورتفوی</t>
  </si>
  <si>
    <t>برای ماه منتهی به 1405/05/31</t>
  </si>
  <si>
    <t>نام شرکت</t>
  </si>
  <si>
    <t>1405/04/31</t>
  </si>
  <si>
    <t>تغییرات طی دوره</t>
  </si>
  <si>
    <t>1405/05/31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</si>
  <si>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</si>
  <si>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</si>
  <si>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</si>
  <si>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</si>
  <si>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</si>
  <si>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</si>
  <si>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</si>
  <si>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</si>
  <si>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 معادن وص.معدنی خاورمیانه</t>
  </si>
  <si>
    <t>صندوق س سهامی بیدار-اهرمی - واحد عادی</t>
  </si>
  <si>
    <t>صندوق س صنایع مفید1- بخشی</t>
  </si>
  <si>
    <t>صندوق س صنایع مفید4-بخشی</t>
  </si>
  <si>
    <t>صندوق س.توسعه اندوخته آینده-س</t>
  </si>
  <si>
    <t>صندوق سرمایه‌گذاری بازنشستگی تکمیلی آتیه مفید</t>
  </si>
  <si>
    <t>صندوق سرمایه‌گذاری مشترک امید توسعه</t>
  </si>
  <si>
    <t>صندوق سرمایه‌گذاری مشترک پیشتاز</t>
  </si>
  <si>
    <t>صندوق سرمایه‌گذاری مشترک پیشرو</t>
  </si>
  <si>
    <t>صندوق طلای عیار مفید</t>
  </si>
  <si>
    <t>فولاد هرمزگان جنوب</t>
  </si>
  <si>
    <t>امتیاز تسهیلات مسکن سال1405</t>
  </si>
  <si>
    <t/>
  </si>
  <si>
    <t>تعداد اوراق تبعی</t>
  </si>
  <si>
    <t>قیمت اعمال</t>
  </si>
  <si>
    <t>تاریخ اعمال</t>
  </si>
  <si>
    <t>نرخ موثر</t>
  </si>
  <si>
    <t>اختیارف ت میدکو-7290-05/08/16</t>
  </si>
  <si>
    <t>1405/08/16</t>
  </si>
  <si>
    <t>اختیارف.ت.هرمز-2193-050818</t>
  </si>
  <si>
    <t>1405/08/18</t>
  </si>
  <si>
    <t>اطلاعات اوراق بهادار با درآمد ثابت</t>
  </si>
  <si>
    <t>نام اوراق</t>
  </si>
  <si>
    <t>قیمت بازار هر ورقه</t>
  </si>
  <si>
    <t>سلف استاندارد خودروی کرمان</t>
  </si>
  <si>
    <t>سلف شیرفرادما سولیکو</t>
  </si>
  <si>
    <t>سلف موازی میلگرد تبریز</t>
  </si>
  <si>
    <t>سلف موازی هیدروکربن آفتاب053</t>
  </si>
  <si>
    <t>اجاره اهداف مفید 14070531</t>
  </si>
  <si>
    <t>اسناد خزانه-م11بودجه02-050720</t>
  </si>
  <si>
    <t>اسناد خزانه-م12بودجه02-050916</t>
  </si>
  <si>
    <t>اسناد خزانه-م13بودجه02-051021</t>
  </si>
  <si>
    <t>اسنادخزانه-م10بودجه02-051112</t>
  </si>
  <si>
    <t>اسنادخزانه-م2بودجه02-050923</t>
  </si>
  <si>
    <t>صکوک اجاره وکغدیر707-بدون ضامن</t>
  </si>
  <si>
    <t>صکوک مرابحه پاکشو603-3ماهه23%</t>
  </si>
  <si>
    <t>صکوک مرابحه دعبید69-3ماهه23%</t>
  </si>
  <si>
    <t>صکوک مرابحه دعبید803-بدون ضامن</t>
  </si>
  <si>
    <t>صکوک مرابحه غکورش505-بدون ضامن</t>
  </si>
  <si>
    <t>گام بانک پارسیان0508</t>
  </si>
  <si>
    <t>گام بانک تجارت0506</t>
  </si>
  <si>
    <t>گواهی اعتبارمولد شهر14050631</t>
  </si>
  <si>
    <t>گواهی اعتبارمولد شهر14050830</t>
  </si>
  <si>
    <t>گواهی اعتبارمولد شهر14050930</t>
  </si>
  <si>
    <t>گواهی اعتبارمولد شهر14051030</t>
  </si>
  <si>
    <t>گواهی اعتبارمولد ملی14050631</t>
  </si>
  <si>
    <t>گواهی اعتبارمولد ملی14050830</t>
  </si>
  <si>
    <t>گواهی اعتبارمولد کشاورزی050631</t>
  </si>
  <si>
    <t>گواهی اعتبارمولد کشاورزی050930</t>
  </si>
  <si>
    <t>مرابحه اورند پیشرو-مفید051118</t>
  </si>
  <si>
    <t>مرابحه حایرتهران14060910</t>
  </si>
  <si>
    <t>مرابحه داروسازی کوثر14060422</t>
  </si>
  <si>
    <t>مرابحه طب پلاستیک نوین14060821</t>
  </si>
  <si>
    <t>مرابحه طبیعت سبز-مفید060920</t>
  </si>
  <si>
    <t>مرابحه طبیعت سبز-مفید070311</t>
  </si>
  <si>
    <t>مرابحه عام دولت 165-ش.خ051212</t>
  </si>
  <si>
    <t>مرابحه عام دولت159-ش.خ050811</t>
  </si>
  <si>
    <t>مرابحه عام دولت172-ش.خ050623</t>
  </si>
  <si>
    <t>مرابحه عام دولت175-ش.خ060327</t>
  </si>
  <si>
    <t>مرابحه عام دولت194-ش.خ060504</t>
  </si>
  <si>
    <t>مرابحه عام دولت201-ش.خ060430</t>
  </si>
  <si>
    <t>مرابحه عام دولت206-ش.خ051114</t>
  </si>
  <si>
    <t>مرابحه عام دولت210-ش.خ051121</t>
  </si>
  <si>
    <t>مرابحه عام دولت225-ش.خ060814</t>
  </si>
  <si>
    <t>6.43%</t>
  </si>
  <si>
    <t>مرابحه عام دولت230-ش.خ070628</t>
  </si>
  <si>
    <t>مرابحه عام دولت231-ش.خ060825</t>
  </si>
  <si>
    <t>مرابحه عام دولت249-ش.خ060827</t>
  </si>
  <si>
    <t>مرابحه عام دولت256-ش.خ070318</t>
  </si>
  <si>
    <t>مرابحه عام دولت257-ش.خ060825</t>
  </si>
  <si>
    <t>مرابحه عام دولت269-ش.خ071021</t>
  </si>
  <si>
    <t>مرابحه عام دولت270-ش.خ071121</t>
  </si>
  <si>
    <t>مرابحه نفت و گاز سرو071226</t>
  </si>
  <si>
    <t>مرابحه کاسپین تامین 070625</t>
  </si>
  <si>
    <t>مشارکت ش قم0612-3 ماهه 20.5%</t>
  </si>
  <si>
    <t>گواهی اعتبارمولد رفاه14050930</t>
  </si>
  <si>
    <t>گواهی اعتبار مولد رفاه14051030</t>
  </si>
  <si>
    <t>گواهی اعتبار مولد رفاه14051130</t>
  </si>
  <si>
    <t>گواهی اعتبار مولد رفاه14051228</t>
  </si>
  <si>
    <t>گواهی اعتبارمولد گردشگری050830</t>
  </si>
  <si>
    <t>گواهی اعتبار مولد شهر14060431</t>
  </si>
  <si>
    <t>گواهی اعتبارمولد رفاه14060131</t>
  </si>
  <si>
    <t>گام بانک پارسیان0603</t>
  </si>
  <si>
    <t>گام بانک سینا0604</t>
  </si>
  <si>
    <t>گواهی اعتبارمولد گردشگری050930</t>
  </si>
  <si>
    <t>گام بانک سینا0602</t>
  </si>
  <si>
    <t>مرابحه عام دولت208-ش.خ060714</t>
  </si>
  <si>
    <t>مرابحه عام دولت250-ش.خ070205</t>
  </si>
  <si>
    <t>گواهی اعتبار مولد شهر14060331</t>
  </si>
  <si>
    <t>شهرداری قم</t>
  </si>
  <si>
    <t>شهرداری تهران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</si>
  <si>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</si>
  <si>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</si>
  <si>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</si>
  <si>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</si>
  <si>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</si>
  <si>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-8.05%</t>
  </si>
  <si>
    <t>1.02%</t>
  </si>
  <si>
    <t>-0.97%</t>
  </si>
  <si>
    <t>-3.48%</t>
  </si>
  <si>
    <t>-1.98%</t>
  </si>
  <si>
    <t>-3.55%</t>
  </si>
  <si>
    <t>-0.99%</t>
  </si>
  <si>
    <t>-3.06%</t>
  </si>
  <si>
    <t>-0.27%</t>
  </si>
  <si>
    <t>-2.03%</t>
  </si>
  <si>
    <t>5.61%</t>
  </si>
  <si>
    <t>1.00%</t>
  </si>
  <si>
    <t>-0.11%</t>
  </si>
  <si>
    <t>-4.16%</t>
  </si>
  <si>
    <t>-0.33%</t>
  </si>
  <si>
    <t>-5.64%</t>
  </si>
  <si>
    <t>-10.00%</t>
  </si>
  <si>
    <t>-0.77%</t>
  </si>
  <si>
    <t>-8.41%</t>
  </si>
  <si>
    <t>-0.29%</t>
  </si>
  <si>
    <t>0.51%</t>
  </si>
  <si>
    <t>-0.32%</t>
  </si>
  <si>
    <t>-5.67%</t>
  </si>
  <si>
    <t>-5.36%</t>
  </si>
  <si>
    <t>-0.17%</t>
  </si>
  <si>
    <t>-1.35%</t>
  </si>
  <si>
    <t>-2.65%</t>
  </si>
  <si>
    <t>-3.39%</t>
  </si>
  <si>
    <t>-1.41%</t>
  </si>
  <si>
    <t>-1.81%</t>
  </si>
  <si>
    <t>1.77%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</si>
  <si>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</si>
  <si>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</si>
  <si>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</si>
  <si>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</si>
  <si>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</si>
  <si>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</si>
  <si>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</si>
  <si>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بانک مسکن دولت</t>
  </si>
  <si>
    <t>بانک ملت شعبه مستقل مرکزی</t>
  </si>
  <si>
    <t>بانک تجارت حافظ جنوبی</t>
  </si>
  <si>
    <t>بانک ملت چهار راه جهان کودک</t>
  </si>
  <si>
    <t>بانک صادرات بورس کالا</t>
  </si>
  <si>
    <t>بانک شهر کامرانیه</t>
  </si>
  <si>
    <t>بانک رفاه دادمان</t>
  </si>
  <si>
    <t>بانک تجارت فاطمی</t>
  </si>
  <si>
    <t>بانک شهر مرکزی قم</t>
  </si>
  <si>
    <t>بانک صادرات طالقانی</t>
  </si>
  <si>
    <t>بانک صادرات شریعتی</t>
  </si>
  <si>
    <t>بانک صادرات سپهبد قرنی</t>
  </si>
  <si>
    <t>بانک ملی بورس اوراق بهادار</t>
  </si>
  <si>
    <t xml:space="preserve">بانک صادرات سپهبد قرنی </t>
  </si>
  <si>
    <t>بانک صادرات  بورس کالا</t>
  </si>
  <si>
    <t xml:space="preserve">بانک پاسارگاد هفت تیر </t>
  </si>
  <si>
    <t>بانک ملت جهان کودک</t>
  </si>
  <si>
    <t xml:space="preserve">بانک صادرات طالقانی </t>
  </si>
  <si>
    <t xml:space="preserve">بانک ملت مستقل مرکزی </t>
  </si>
  <si>
    <t>1405/03/27</t>
  </si>
  <si>
    <t xml:space="preserve">بانک مسکن نیاوران </t>
  </si>
  <si>
    <t xml:space="preserve">بانک مسکن امیرکبیر </t>
  </si>
  <si>
    <t>بانک مسکن سعادت آباد</t>
  </si>
  <si>
    <t>بانک ملت مستقل مرکزی</t>
  </si>
  <si>
    <t>بانک ملت  جهان کودک</t>
  </si>
  <si>
    <t>بانک صادرات زنجان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</si>
  <si>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</si>
  <si>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</si>
  <si>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</si>
  <si>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</si>
  <si>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</si>
  <si>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</si>
  <si>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</si>
  <si>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</si>
  <si>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صکوک اجاره گل گهر504-3ماهه23%</t>
  </si>
  <si>
    <t>مرابحه عام دولت162-ش.خ050329</t>
  </si>
  <si>
    <t>مرابحه عام دولت133-ش.خ050410</t>
  </si>
  <si>
    <t xml:space="preserve">بانک ملت مستقل مرکزی	</t>
  </si>
  <si>
    <t>بانک ملت  مستقل مرکزی</t>
  </si>
  <si>
    <t xml:space="preserve">بانک ملت جهان کودک </t>
  </si>
  <si>
    <t>بانک ملت گلستان پاسداران</t>
  </si>
  <si>
    <t>بانک مسکن نیاوران</t>
  </si>
  <si>
    <t>بانک ملت ملت مستقل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</si>
  <si>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</si>
  <si>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</si>
  <si>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</si>
  <si>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</si>
  <si>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</si>
  <si>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</si>
  <si>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1405/04/09</t>
  </si>
  <si>
    <t>بهای فروش</t>
  </si>
  <si>
    <t>ارزش دفتری</t>
  </si>
  <si>
    <t>سود و زیان ناشی از تغییر قیمت</t>
  </si>
  <si>
    <t>سود و زیان ناشی از فروش</t>
  </si>
  <si>
    <t>ملی  صنایع  مس  ایران</t>
  </si>
  <si>
    <t>صندوق سرمایه گذاری سهامی اهرمی موج فیروزه</t>
  </si>
  <si>
    <t>اسنادخزانه-م1بودجه02-050325</t>
  </si>
  <si>
    <t>گواهی اعتبارمولد شهر14050431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</si>
  <si>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</si>
  <si>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</si>
  <si>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</si>
  <si>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</si>
  <si>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</si>
  <si>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</si>
  <si>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</si>
  <si>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</si>
  <si>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</si>
  <si>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</si>
  <si>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</si>
  <si>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</si>
  <si>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</si>
  <si>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</si>
  <si>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</si>
  <si>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1.00099945588289</t>
  </si>
  <si>
    <t>1.00058257842324</t>
  </si>
  <si>
    <t>صندوق سرمایه گذاری ثابت آوند مفید</t>
  </si>
  <si>
    <t xml:space="preserve">صورت وضعیت درآمدها </t>
  </si>
  <si>
    <t>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</si>
  <si>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</si>
  <si>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</si>
  <si>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</si>
  <si>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تعداد اوراق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</si>
  <si>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</si>
  <si>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</si>
  <si>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</si>
  <si>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</si>
  <si>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t>صندوق سرمایه گذاری اختصاصی بازارگردانی مفید</t>
  </si>
  <si>
    <t>مدیر صندوق مشترک</t>
  </si>
  <si>
    <t>صعبید 69</t>
  </si>
  <si>
    <t>صعبید803</t>
  </si>
  <si>
    <t>اهداف073</t>
  </si>
  <si>
    <t>صکورش505</t>
  </si>
  <si>
    <t>-</t>
  </si>
  <si>
    <t>اورند پیشرو052</t>
  </si>
  <si>
    <t>34/5</t>
  </si>
  <si>
    <t>طبیعت066</t>
  </si>
  <si>
    <t>طبیعت072</t>
  </si>
  <si>
    <t>صکشو 6031</t>
  </si>
  <si>
    <t>37/5</t>
  </si>
  <si>
    <t>عکرمان 4</t>
  </si>
  <si>
    <t>فروشنده</t>
  </si>
  <si>
    <t>شرکت سولیکو کاله</t>
  </si>
  <si>
    <t>عکاله51</t>
  </si>
  <si>
    <t>فولاد مبارکه اصفهان</t>
  </si>
  <si>
    <t>ههرمز 0508</t>
  </si>
  <si>
    <t>تامین سرمایه کاردان</t>
  </si>
  <si>
    <t>سهیدرو 053</t>
  </si>
  <si>
    <t>38/2</t>
  </si>
  <si>
    <t>تامین سرمایه دماوند</t>
  </si>
  <si>
    <t>صغدیر 707</t>
  </si>
  <si>
    <t>اتوبوس1</t>
  </si>
  <si>
    <t>41/7</t>
  </si>
  <si>
    <t>طب نوین ایران</t>
  </si>
  <si>
    <t>طب نوین6813</t>
  </si>
  <si>
    <t>شرکت حایر تهران</t>
  </si>
  <si>
    <t>حایرتهران</t>
  </si>
  <si>
    <t>صندوق سرمایه گذاری اختصاصی بازارگردانی الگوریتم سرآمد بازار</t>
  </si>
  <si>
    <t>سرو07</t>
  </si>
  <si>
    <t>39/25</t>
  </si>
  <si>
    <t>شرکت تامین سرمایه امین</t>
  </si>
  <si>
    <t>کاسپین 07</t>
  </si>
  <si>
    <t>سرمایه‌گذاری در صندوق</t>
  </si>
  <si>
    <t>درآمد ناشی از تعهد پذیره نویسی</t>
  </si>
  <si>
    <t>شرایط خاص بازار سرمایه</t>
  </si>
  <si>
    <t>داروسازی عبیدی</t>
  </si>
  <si>
    <t>صعبید 803</t>
  </si>
  <si>
    <t>45</t>
  </si>
  <si>
    <t>درآمد سود صندوق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</si>
</sst>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65" formatCode="_(* #,##0.00_);_(* \(#,##0.00\);_(* &quot;-&quot;??_);_(@_)"/>
  </numFmts>
  <fonts count="14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1"/>
      <name val="B Nazanin"/>
      <charset val="178"/>
    </font>
    <font>
      <b/>
      <sz val="9"/>
      <color theme="1"/>
      <name val="B Nazanin"/>
      <charset val="178"/>
    </font>
    <font>
      <sz val="11"/>
      <name val="B Nazanin"/>
      <charset val="178"/>
    </font>
    <font>
      <sz val="9"/>
      <name val="B Nazanin"/>
      <charset val="178"/>
    </font>
    <font>
      <b/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1" fillId="0" borderId="0"/>
    <xf numFmtId="165" fontId="5" fillId="0" borderId="0" applyFont="0" applyFill="0" applyBorder="0" applyAlignment="0" applyProtection="0"/>
  </cellStyleXfs>
  <cellXfs count="38">
    <xf numFmtId="0" fontId="0" fillId="0" borderId="0" xfId="0"/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64" fontId="8" fillId="0" borderId="3" xfId="3" applyNumberFormat="1" applyFont="1" applyFill="1" applyBorder="1" applyAlignment="1">
      <alignment horizontal="center" vertical="center" wrapText="1" readingOrder="2"/>
    </xf>
    <xf numFmtId="164" fontId="4" fillId="0" borderId="7" xfId="0" applyNumberFormat="1" applyFont="1" applyBorder="1" applyAlignment="1">
      <alignment horizontal="center" vertical="center"/>
    </xf>
    <xf numFmtId="9" fontId="4" fillId="0" borderId="2" xfId="1" applyFont="1" applyBorder="1" applyAlignment="1">
      <alignment horizontal="center" vertical="center"/>
    </xf>
    <xf numFmtId="10" fontId="4" fillId="0" borderId="2" xfId="1" applyNumberFormat="1" applyFont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9" fontId="4" fillId="0" borderId="2" xfId="1" applyNumberFormat="1" applyFont="1" applyBorder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3" fontId="13" fillId="0" borderId="0" xfId="0" applyNumberFormat="1" applyFont="1"/>
    <xf numFmtId="3" fontId="6" fillId="0" borderId="0" xfId="0" applyNumberFormat="1" applyFont="1"/>
    <xf numFmtId="164" fontId="7" fillId="0" borderId="0" xfId="2" applyNumberFormat="1" applyFont="1" applyFill="1"/>
    <xf numFmtId="164" fontId="8" fillId="0" borderId="0" xfId="2" applyNumberFormat="1" applyFont="1" applyFill="1"/>
    <xf numFmtId="164" fontId="10" fillId="0" borderId="3" xfId="2" applyNumberFormat="1" applyFont="1" applyFill="1" applyBorder="1" applyAlignment="1">
      <alignment horizontal="center" vertical="center" wrapText="1" readingOrder="2"/>
    </xf>
    <xf numFmtId="164" fontId="8" fillId="0" borderId="3" xfId="2" applyNumberFormat="1" applyFont="1" applyFill="1" applyBorder="1" applyAlignment="1">
      <alignment horizontal="center" vertical="center" wrapText="1" readingOrder="2"/>
    </xf>
    <xf numFmtId="164" fontId="8" fillId="0" borderId="0" xfId="2" applyNumberFormat="1" applyFont="1" applyFill="1" applyAlignment="1">
      <alignment horizontal="center"/>
    </xf>
    <xf numFmtId="164" fontId="8" fillId="0" borderId="3" xfId="2" applyNumberFormat="1" applyFont="1" applyFill="1" applyBorder="1" applyAlignment="1">
      <alignment horizontal="center" vertical="center" readingOrder="2"/>
    </xf>
    <xf numFmtId="164" fontId="11" fillId="0" borderId="3" xfId="2" applyNumberFormat="1" applyFont="1" applyFill="1" applyBorder="1" applyAlignment="1">
      <alignment horizontal="center" vertical="center" wrapText="1" readingOrder="2"/>
    </xf>
    <xf numFmtId="164" fontId="11" fillId="0" borderId="4" xfId="2" applyNumberFormat="1" applyFont="1" applyFill="1" applyBorder="1" applyAlignment="1">
      <alignment horizontal="center" vertical="center" wrapText="1" readingOrder="2"/>
    </xf>
    <xf numFmtId="49" fontId="8" fillId="0" borderId="3" xfId="2" applyNumberFormat="1" applyFont="1" applyFill="1" applyBorder="1" applyAlignment="1">
      <alignment horizontal="center" vertical="center" wrapText="1" readingOrder="2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12" fillId="0" borderId="6" xfId="2" applyNumberFormat="1" applyFont="1" applyFill="1" applyBorder="1" applyAlignment="1">
      <alignment horizontal="center" vertical="center" wrapText="1" readingOrder="2"/>
    </xf>
    <xf numFmtId="164" fontId="12" fillId="0" borderId="4" xfId="2" applyNumberFormat="1" applyFont="1" applyFill="1" applyBorder="1" applyAlignment="1">
      <alignment horizontal="center" vertical="center" wrapText="1" readingOrder="2"/>
    </xf>
    <xf numFmtId="164" fontId="12" fillId="0" borderId="5" xfId="2" applyNumberFormat="1" applyFont="1" applyFill="1" applyBorder="1" applyAlignment="1">
      <alignment horizontal="center" vertical="center" wrapText="1" readingOrder="2"/>
    </xf>
    <xf numFmtId="164" fontId="7" fillId="0" borderId="0" xfId="2" applyNumberFormat="1" applyFont="1" applyFill="1" applyAlignment="1">
      <alignment horizontal="center" vertical="center"/>
    </xf>
    <xf numFmtId="164" fontId="9" fillId="0" borderId="0" xfId="2" applyNumberFormat="1" applyFont="1" applyFill="1" applyAlignment="1">
      <alignment horizontal="right" vertical="center" readingOrder="2"/>
    </xf>
    <xf numFmtId="164" fontId="11" fillId="0" borderId="4" xfId="2" applyNumberFormat="1" applyFont="1" applyFill="1" applyBorder="1" applyAlignment="1">
      <alignment horizontal="center" vertical="center" wrapText="1" readingOrder="2"/>
    </xf>
    <xf numFmtId="164" fontId="11" fillId="0" borderId="5" xfId="2" applyNumberFormat="1" applyFont="1" applyFill="1" applyBorder="1" applyAlignment="1">
      <alignment horizontal="center" vertical="center" wrapText="1" readingOrder="2"/>
    </xf>
    <xf numFmtId="164" fontId="3" fillId="0" borderId="0" xfId="0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</cellXfs>
  <cellStyles count="4">
    <cellStyle name="Comma 2" xfId="3" xr:uid="{1D5673EF-718B-4294-8833-484C8B5AF9B1}"/>
    <cellStyle name="Normal" xfId="0" builtinId="0"/>
    <cellStyle name="Normal 2" xfId="2" xr:uid="{2EAFD038-81C1-4944-9250-C4AD1FAA70F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171450</xdr:rowOff>
    </xdr:from>
    <xdr:to>
      <xdr:col>19</xdr:col>
      <xdr:colOff>0</xdr:colOff>
      <xdr:row>55</xdr:row>
      <xdr:rowOff>19050</xdr:rowOff>
    </xdr:to>
    <xdr:pic>
      <xdr:nvPicPr>
        <xdr:cNvPr id="6" name="Graphic 5">
          <a:extLst>
            <a:ext uri="{FF2B5EF4-FFF2-40B4-BE49-F238E27FC236}">
              <a16:creationId xmlns:a16="http://schemas.microsoft.com/office/drawing/2014/main" id="{1343D051-ECEC-4F33-A586-063C3692C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76104000" y="3981450"/>
          <a:ext cx="11582400" cy="6515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AD089-2A38-42E9-A27C-8359F699563E}">
  <dimension ref="A1"/>
  <sheetViews>
    <sheetView rightToLeft="1" tabSelected="1" topLeftCell="A22" zoomScaleNormal="100" workbookViewId="0">
      <selection activeCell="W42" sqref="W4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1"/>
  <sheetViews>
    <sheetView rightToLeft="1" workbookViewId="0">
      <selection activeCell="Y9" sqref="Y9"/>
    </sheetView>
  </sheetViews>
  <sheetFormatPr defaultRowHeight="18.75" x14ac:dyDescent="0.25"/>
  <cols>
    <col min="1" max="1" width="29.140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4" style="1" customWidth="1"/>
    <col min="16" max="16" width="1" style="1" customWidth="1"/>
    <col min="17" max="17" width="24" style="1" customWidth="1"/>
    <col min="18" max="18" width="1" style="1" customWidth="1"/>
    <col min="19" max="19" width="24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</row>
    <row r="3" spans="1:21" ht="26.25" x14ac:dyDescent="0.25">
      <c r="A3" s="28" t="s">
        <v>175</v>
      </c>
      <c r="B3" s="28" t="s">
        <v>175</v>
      </c>
      <c r="C3" s="28" t="s">
        <v>175</v>
      </c>
      <c r="D3" s="28" t="s">
        <v>175</v>
      </c>
      <c r="E3" s="28" t="s">
        <v>175</v>
      </c>
      <c r="F3" s="28" t="s">
        <v>175</v>
      </c>
      <c r="G3" s="28" t="s">
        <v>175</v>
      </c>
      <c r="H3" s="28" t="s">
        <v>175</v>
      </c>
      <c r="I3" s="28" t="s">
        <v>175</v>
      </c>
      <c r="J3" s="28" t="s">
        <v>175</v>
      </c>
      <c r="K3" s="28" t="s">
        <v>175</v>
      </c>
      <c r="L3" s="28" t="s">
        <v>175</v>
      </c>
      <c r="M3" s="28" t="s">
        <v>175</v>
      </c>
      <c r="N3" s="28" t="s">
        <v>175</v>
      </c>
      <c r="O3" s="28" t="s">
        <v>175</v>
      </c>
      <c r="P3" s="28" t="s">
        <v>175</v>
      </c>
      <c r="Q3" s="28" t="s">
        <v>175</v>
      </c>
      <c r="R3" s="28" t="s">
        <v>175</v>
      </c>
      <c r="S3" s="28" t="s">
        <v>175</v>
      </c>
      <c r="T3" s="28" t="s">
        <v>175</v>
      </c>
      <c r="U3" s="28" t="s">
        <v>175</v>
      </c>
    </row>
    <row r="4" spans="1:21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</row>
    <row r="6" spans="1:21" ht="26.25" x14ac:dyDescent="0.25">
      <c r="A6" s="27" t="s">
        <v>3</v>
      </c>
      <c r="C6" s="27" t="s">
        <v>177</v>
      </c>
      <c r="D6" s="27" t="s">
        <v>177</v>
      </c>
      <c r="E6" s="27" t="s">
        <v>177</v>
      </c>
      <c r="F6" s="27" t="s">
        <v>177</v>
      </c>
      <c r="G6" s="27" t="s">
        <v>177</v>
      </c>
      <c r="H6" s="27" t="s">
        <v>177</v>
      </c>
      <c r="I6" s="27" t="s">
        <v>177</v>
      </c>
      <c r="J6" s="27" t="s">
        <v>177</v>
      </c>
      <c r="K6" s="27" t="s">
        <v>177</v>
      </c>
      <c r="M6" s="27" t="s">
        <v>178</v>
      </c>
      <c r="N6" s="27" t="s">
        <v>178</v>
      </c>
      <c r="O6" s="27" t="s">
        <v>178</v>
      </c>
      <c r="P6" s="27" t="s">
        <v>178</v>
      </c>
      <c r="Q6" s="27" t="s">
        <v>178</v>
      </c>
      <c r="R6" s="27" t="s">
        <v>178</v>
      </c>
      <c r="S6" s="27" t="s">
        <v>178</v>
      </c>
      <c r="T6" s="27" t="s">
        <v>178</v>
      </c>
      <c r="U6" s="27" t="s">
        <v>178</v>
      </c>
    </row>
    <row r="7" spans="1:21" ht="27" thickBot="1" x14ac:dyDescent="0.3">
      <c r="A7" s="27" t="s">
        <v>3</v>
      </c>
      <c r="C7" s="27" t="s">
        <v>207</v>
      </c>
      <c r="E7" s="27" t="s">
        <v>208</v>
      </c>
      <c r="G7" s="27" t="s">
        <v>209</v>
      </c>
      <c r="I7" s="27" t="s">
        <v>144</v>
      </c>
      <c r="K7" s="27" t="s">
        <v>210</v>
      </c>
      <c r="M7" s="27" t="s">
        <v>207</v>
      </c>
      <c r="O7" s="27" t="s">
        <v>208</v>
      </c>
      <c r="Q7" s="27" t="s">
        <v>209</v>
      </c>
      <c r="S7" s="27" t="s">
        <v>144</v>
      </c>
      <c r="U7" s="27" t="s">
        <v>210</v>
      </c>
    </row>
    <row r="8" spans="1:21" ht="21" x14ac:dyDescent="0.25">
      <c r="A8" s="2" t="s">
        <v>15</v>
      </c>
      <c r="C8" s="1">
        <v>0</v>
      </c>
      <c r="E8" s="1">
        <v>0</v>
      </c>
      <c r="G8" s="1">
        <v>0</v>
      </c>
      <c r="I8" s="1">
        <v>0</v>
      </c>
      <c r="K8" s="15">
        <f t="shared" ref="K8:K10" si="0">+I8/$I$11</f>
        <v>0</v>
      </c>
      <c r="M8" s="1">
        <v>532678788</v>
      </c>
      <c r="O8" s="1">
        <v>-7</v>
      </c>
      <c r="Q8" s="1">
        <v>5036913001</v>
      </c>
      <c r="S8" s="1">
        <v>5569591782</v>
      </c>
      <c r="U8" s="15">
        <f t="shared" ref="U8:U10" si="1">+S8/$S$11</f>
        <v>-1.4517090165915838E-3</v>
      </c>
    </row>
    <row r="9" spans="1:21" ht="21" x14ac:dyDescent="0.25">
      <c r="A9" s="2" t="s">
        <v>203</v>
      </c>
      <c r="C9" s="1">
        <v>0</v>
      </c>
      <c r="E9" s="1">
        <v>0</v>
      </c>
      <c r="G9" s="1">
        <v>0</v>
      </c>
      <c r="I9" s="1">
        <v>0</v>
      </c>
      <c r="K9" s="15">
        <f t="shared" si="0"/>
        <v>0</v>
      </c>
      <c r="M9" s="1">
        <v>0</v>
      </c>
      <c r="O9" s="1">
        <v>0</v>
      </c>
      <c r="Q9" s="1">
        <v>17480548969</v>
      </c>
      <c r="S9" s="1">
        <v>-3484433384309</v>
      </c>
      <c r="U9" s="15">
        <f t="shared" si="1"/>
        <v>0.9082143826163277</v>
      </c>
    </row>
    <row r="10" spans="1:21" ht="21.75" thickBot="1" x14ac:dyDescent="0.3">
      <c r="A10" s="2" t="s">
        <v>25</v>
      </c>
      <c r="C10" s="1">
        <v>0</v>
      </c>
      <c r="E10" s="1">
        <v>298133912514</v>
      </c>
      <c r="G10" s="1">
        <v>0</v>
      </c>
      <c r="I10" s="1">
        <v>298133912514</v>
      </c>
      <c r="K10" s="15">
        <f t="shared" si="0"/>
        <v>1</v>
      </c>
      <c r="M10" s="1">
        <v>753514324621</v>
      </c>
      <c r="O10" s="1">
        <v>-1111226401187</v>
      </c>
      <c r="Q10" s="1">
        <v>0</v>
      </c>
      <c r="S10" s="1">
        <v>-357712076566</v>
      </c>
      <c r="U10" s="15">
        <f t="shared" si="1"/>
        <v>9.3237326400263845E-2</v>
      </c>
    </row>
    <row r="11" spans="1:21" s="2" customFormat="1" ht="21.75" thickBot="1" x14ac:dyDescent="0.3">
      <c r="A11" s="2" t="s">
        <v>27</v>
      </c>
      <c r="C11" s="5">
        <f>SUM(C8:C10)</f>
        <v>0</v>
      </c>
      <c r="E11" s="5">
        <f>SUM(E8:E10)</f>
        <v>298133912514</v>
      </c>
      <c r="G11" s="5">
        <f>SUM(G8:G10)</f>
        <v>0</v>
      </c>
      <c r="I11" s="5">
        <f>SUM(I8:I10)</f>
        <v>298133912514</v>
      </c>
      <c r="K11" s="9">
        <f>SUM(K8:K10)</f>
        <v>1</v>
      </c>
      <c r="M11" s="5">
        <f>SUM(M8:M10)</f>
        <v>754047003409</v>
      </c>
      <c r="O11" s="5">
        <f>SUM(O8:O10)</f>
        <v>-1111226401194</v>
      </c>
      <c r="Q11" s="5">
        <f>SUM(Q8:Q10)</f>
        <v>22517461970</v>
      </c>
      <c r="S11" s="5">
        <f>SUM(S8:S10)</f>
        <v>-3836575869093</v>
      </c>
      <c r="U11" s="9">
        <f>SUM(U8:U10)</f>
        <v>1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F5B73-7FF4-4F0B-9957-C25CEBF33446}">
  <dimension ref="A2:U18"/>
  <sheetViews>
    <sheetView rightToLeft="1" workbookViewId="0">
      <selection activeCell="C13" sqref="C13"/>
    </sheetView>
  </sheetViews>
  <sheetFormatPr defaultRowHeight="18.75" x14ac:dyDescent="0.25"/>
  <cols>
    <col min="1" max="1" width="43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4" style="1" customWidth="1"/>
    <col min="16" max="16" width="1" style="1" customWidth="1"/>
    <col min="17" max="17" width="24" style="1" customWidth="1"/>
    <col min="18" max="18" width="1" style="1" customWidth="1"/>
    <col min="19" max="19" width="24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</row>
    <row r="3" spans="1:21" ht="26.25" x14ac:dyDescent="0.25">
      <c r="A3" s="28" t="s">
        <v>175</v>
      </c>
      <c r="B3" s="28" t="s">
        <v>175</v>
      </c>
      <c r="C3" s="28" t="s">
        <v>175</v>
      </c>
      <c r="D3" s="28" t="s">
        <v>175</v>
      </c>
      <c r="E3" s="28" t="s">
        <v>175</v>
      </c>
      <c r="F3" s="28" t="s">
        <v>175</v>
      </c>
      <c r="G3" s="28" t="s">
        <v>175</v>
      </c>
      <c r="H3" s="28" t="s">
        <v>175</v>
      </c>
      <c r="I3" s="28" t="s">
        <v>175</v>
      </c>
      <c r="J3" s="28" t="s">
        <v>175</v>
      </c>
      <c r="K3" s="28" t="s">
        <v>175</v>
      </c>
      <c r="L3" s="28" t="s">
        <v>175</v>
      </c>
      <c r="M3" s="28" t="s">
        <v>175</v>
      </c>
      <c r="N3" s="28" t="s">
        <v>175</v>
      </c>
      <c r="O3" s="28" t="s">
        <v>175</v>
      </c>
      <c r="P3" s="28" t="s">
        <v>175</v>
      </c>
      <c r="Q3" s="28" t="s">
        <v>175</v>
      </c>
      <c r="R3" s="28" t="s">
        <v>175</v>
      </c>
      <c r="S3" s="28" t="s">
        <v>175</v>
      </c>
      <c r="T3" s="28" t="s">
        <v>175</v>
      </c>
      <c r="U3" s="28" t="s">
        <v>175</v>
      </c>
    </row>
    <row r="4" spans="1:21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</row>
    <row r="6" spans="1:21" ht="27" thickBot="1" x14ac:dyDescent="0.3">
      <c r="A6" s="27" t="s">
        <v>3</v>
      </c>
      <c r="C6" s="27" t="s">
        <v>177</v>
      </c>
      <c r="D6" s="27" t="s">
        <v>177</v>
      </c>
      <c r="E6" s="27" t="s">
        <v>177</v>
      </c>
      <c r="F6" s="27" t="s">
        <v>177</v>
      </c>
      <c r="G6" s="27" t="s">
        <v>177</v>
      </c>
      <c r="H6" s="27" t="s">
        <v>177</v>
      </c>
      <c r="I6" s="27" t="s">
        <v>177</v>
      </c>
      <c r="J6" s="27" t="s">
        <v>177</v>
      </c>
      <c r="K6" s="27" t="s">
        <v>177</v>
      </c>
      <c r="M6" s="27" t="s">
        <v>178</v>
      </c>
      <c r="N6" s="27" t="s">
        <v>178</v>
      </c>
      <c r="O6" s="27" t="s">
        <v>178</v>
      </c>
      <c r="P6" s="27" t="s">
        <v>178</v>
      </c>
      <c r="Q6" s="27" t="s">
        <v>178</v>
      </c>
      <c r="R6" s="27" t="s">
        <v>178</v>
      </c>
      <c r="S6" s="27" t="s">
        <v>178</v>
      </c>
      <c r="T6" s="27" t="s">
        <v>178</v>
      </c>
      <c r="U6" s="27" t="s">
        <v>178</v>
      </c>
    </row>
    <row r="7" spans="1:21" ht="27" thickBot="1" x14ac:dyDescent="0.3">
      <c r="A7" s="27" t="s">
        <v>3</v>
      </c>
      <c r="C7" s="4" t="s">
        <v>276</v>
      </c>
      <c r="E7" s="4" t="s">
        <v>208</v>
      </c>
      <c r="G7" s="4" t="s">
        <v>209</v>
      </c>
      <c r="I7" s="4" t="s">
        <v>144</v>
      </c>
      <c r="K7" s="4" t="s">
        <v>210</v>
      </c>
      <c r="M7" s="4" t="s">
        <v>276</v>
      </c>
      <c r="O7" s="4" t="s">
        <v>208</v>
      </c>
      <c r="Q7" s="4" t="s">
        <v>209</v>
      </c>
      <c r="S7" s="4" t="s">
        <v>144</v>
      </c>
      <c r="U7" s="4" t="s">
        <v>210</v>
      </c>
    </row>
    <row r="8" spans="1:21" ht="21" x14ac:dyDescent="0.25">
      <c r="A8" s="2" t="s">
        <v>204</v>
      </c>
      <c r="C8" s="1">
        <v>0</v>
      </c>
      <c r="E8" s="1">
        <v>0</v>
      </c>
      <c r="G8" s="1">
        <v>0</v>
      </c>
      <c r="I8" s="1">
        <f>+G8+E8+C8</f>
        <v>0</v>
      </c>
      <c r="K8" s="15">
        <f>+I8/$I$18</f>
        <v>0</v>
      </c>
      <c r="M8" s="1">
        <v>0</v>
      </c>
      <c r="O8" s="1">
        <f>IFERROR(VLOOKUP(A8,'درآمد ناشی از تغییر قیمت اوراق'!A:Q,17,0),0)</f>
        <v>0</v>
      </c>
      <c r="Q8" s="1">
        <v>99351456709</v>
      </c>
      <c r="S8" s="1">
        <f>+Q8+O8+M8</f>
        <v>99351456709</v>
      </c>
      <c r="U8" s="15">
        <f>+S8/$S$18</f>
        <v>2.6790847880361148E-2</v>
      </c>
    </row>
    <row r="9" spans="1:21" ht="21" x14ac:dyDescent="0.25">
      <c r="A9" s="2" t="s">
        <v>22</v>
      </c>
      <c r="C9" s="1">
        <v>0</v>
      </c>
      <c r="E9" s="1">
        <v>164673575495</v>
      </c>
      <c r="G9" s="1">
        <v>0</v>
      </c>
      <c r="I9" s="1">
        <f t="shared" ref="I9:I17" si="0">+G9+E9+C9</f>
        <v>164673575495</v>
      </c>
      <c r="K9" s="15">
        <f t="shared" ref="K9:K17" si="1">+I9/$I$18</f>
        <v>7.4043839915561349E-2</v>
      </c>
      <c r="M9" s="1">
        <v>0</v>
      </c>
      <c r="O9" s="1">
        <f>IFERROR(VLOOKUP(A9,'درآمد ناشی از تغییر قیمت اوراق'!A:Q,17,0),0)</f>
        <v>160850929910</v>
      </c>
      <c r="Q9" s="1">
        <v>0</v>
      </c>
      <c r="S9" s="1">
        <f t="shared" ref="S9:S17" si="2">+Q9+O9+M9</f>
        <v>160850929910</v>
      </c>
      <c r="U9" s="15">
        <f t="shared" ref="U9:U17" si="3">+S9/$S$18</f>
        <v>4.3374631207023576E-2</v>
      </c>
    </row>
    <row r="10" spans="1:21" ht="21" x14ac:dyDescent="0.25">
      <c r="A10" s="2" t="s">
        <v>19</v>
      </c>
      <c r="C10" s="1">
        <v>0</v>
      </c>
      <c r="E10" s="1">
        <v>96344062522</v>
      </c>
      <c r="G10" s="1">
        <v>0</v>
      </c>
      <c r="I10" s="1">
        <f t="shared" si="0"/>
        <v>96344062522</v>
      </c>
      <c r="K10" s="15">
        <f t="shared" si="1"/>
        <v>4.3320152129753216E-2</v>
      </c>
      <c r="M10" s="1">
        <v>0</v>
      </c>
      <c r="O10" s="1">
        <f>IFERROR(VLOOKUP(A10,'درآمد ناشی از تغییر قیمت اوراق'!A:Q,17,0),0)</f>
        <v>258096779046</v>
      </c>
      <c r="Q10" s="1">
        <v>0</v>
      </c>
      <c r="S10" s="1">
        <f t="shared" si="2"/>
        <v>258096779046</v>
      </c>
      <c r="U10" s="15">
        <f t="shared" si="3"/>
        <v>6.9597686585366289E-2</v>
      </c>
    </row>
    <row r="11" spans="1:21" ht="21" x14ac:dyDescent="0.25">
      <c r="A11" s="2" t="s">
        <v>23</v>
      </c>
      <c r="C11" s="1">
        <v>0</v>
      </c>
      <c r="E11" s="1">
        <v>181919677632</v>
      </c>
      <c r="G11" s="1">
        <v>0</v>
      </c>
      <c r="I11" s="1">
        <f t="shared" si="0"/>
        <v>181919677632</v>
      </c>
      <c r="K11" s="15">
        <f t="shared" si="1"/>
        <v>8.1798378686951667E-2</v>
      </c>
      <c r="M11" s="1">
        <v>0</v>
      </c>
      <c r="O11" s="1">
        <f>IFERROR(VLOOKUP(A11,'درآمد ناشی از تغییر قیمت اوراق'!A:Q,17,0),0)</f>
        <v>167086668672</v>
      </c>
      <c r="Q11" s="1">
        <v>0</v>
      </c>
      <c r="S11" s="1">
        <f t="shared" si="2"/>
        <v>167086668672</v>
      </c>
      <c r="U11" s="15">
        <f t="shared" si="3"/>
        <v>4.5056143830273114E-2</v>
      </c>
    </row>
    <row r="12" spans="1:21" ht="21" x14ac:dyDescent="0.25">
      <c r="A12" s="2" t="s">
        <v>18</v>
      </c>
      <c r="C12" s="1">
        <v>0</v>
      </c>
      <c r="E12" s="1">
        <v>4027768006</v>
      </c>
      <c r="G12" s="1">
        <v>0</v>
      </c>
      <c r="I12" s="1">
        <f t="shared" si="0"/>
        <v>4027768006</v>
      </c>
      <c r="K12" s="15">
        <f t="shared" si="1"/>
        <v>1.8110459347033426E-3</v>
      </c>
      <c r="M12" s="1">
        <v>0</v>
      </c>
      <c r="O12" s="1">
        <f>IFERROR(VLOOKUP(A12,'درآمد ناشی از تغییر قیمت اوراق'!A:Q,17,0),0)</f>
        <v>5320468293</v>
      </c>
      <c r="Q12" s="1">
        <v>0</v>
      </c>
      <c r="S12" s="1">
        <f t="shared" si="2"/>
        <v>5320468293</v>
      </c>
      <c r="U12" s="15">
        <f t="shared" si="3"/>
        <v>1.434703238499526E-3</v>
      </c>
    </row>
    <row r="13" spans="1:21" ht="21" x14ac:dyDescent="0.25">
      <c r="A13" s="2" t="s">
        <v>24</v>
      </c>
      <c r="C13" s="1">
        <v>0</v>
      </c>
      <c r="E13" s="1">
        <v>739925731315</v>
      </c>
      <c r="G13" s="1">
        <v>0</v>
      </c>
      <c r="I13" s="1">
        <f t="shared" si="0"/>
        <v>739925731315</v>
      </c>
      <c r="K13" s="15">
        <f t="shared" si="1"/>
        <v>0.3327002661732818</v>
      </c>
      <c r="M13" s="1">
        <v>0</v>
      </c>
      <c r="O13" s="1">
        <f>IFERROR(VLOOKUP(A13,'درآمد ناشی از تغییر قیمت اوراق'!A:Q,17,0),0)</f>
        <v>751397318837</v>
      </c>
      <c r="Q13" s="1">
        <v>0</v>
      </c>
      <c r="S13" s="1">
        <f t="shared" si="2"/>
        <v>751397318837</v>
      </c>
      <c r="U13" s="15">
        <f t="shared" si="3"/>
        <v>0.20261978971919506</v>
      </c>
    </row>
    <row r="14" spans="1:21" ht="21" x14ac:dyDescent="0.25">
      <c r="A14" s="2" t="s">
        <v>17</v>
      </c>
      <c r="C14" s="1">
        <v>0</v>
      </c>
      <c r="E14" s="1">
        <v>94895582470</v>
      </c>
      <c r="G14" s="1">
        <v>0</v>
      </c>
      <c r="I14" s="1">
        <f t="shared" si="0"/>
        <v>94895582470</v>
      </c>
      <c r="K14" s="15">
        <f t="shared" si="1"/>
        <v>4.2668857441040826E-2</v>
      </c>
      <c r="M14" s="1">
        <v>0</v>
      </c>
      <c r="O14" s="1">
        <f>IFERROR(VLOOKUP(A14,'درآمد ناشی از تغییر قیمت اوراق'!A:Q,17,0),0)</f>
        <v>188285115714</v>
      </c>
      <c r="Q14" s="1">
        <v>0</v>
      </c>
      <c r="S14" s="1">
        <f t="shared" si="2"/>
        <v>188285115714</v>
      </c>
      <c r="U14" s="15">
        <f t="shared" si="3"/>
        <v>5.0772460317363606E-2</v>
      </c>
    </row>
    <row r="15" spans="1:21" ht="21" x14ac:dyDescent="0.25">
      <c r="A15" s="2" t="s">
        <v>21</v>
      </c>
      <c r="C15" s="1">
        <v>6611220500</v>
      </c>
      <c r="E15" s="1">
        <v>176149359002</v>
      </c>
      <c r="G15" s="1">
        <v>0</v>
      </c>
      <c r="I15" s="1">
        <f t="shared" si="0"/>
        <v>182760579502</v>
      </c>
      <c r="K15" s="15">
        <f t="shared" si="1"/>
        <v>8.2176481872358403E-2</v>
      </c>
      <c r="M15" s="1">
        <v>13359327156</v>
      </c>
      <c r="O15" s="1">
        <f>IFERROR(VLOOKUP(A15,'درآمد ناشی از تغییر قیمت اوراق'!A:Q,17,0),0)</f>
        <v>170000923937</v>
      </c>
      <c r="Q15" s="1">
        <v>0</v>
      </c>
      <c r="S15" s="1">
        <f t="shared" si="2"/>
        <v>183360251093</v>
      </c>
      <c r="U15" s="15">
        <f t="shared" si="3"/>
        <v>4.9444434506136309E-2</v>
      </c>
    </row>
    <row r="16" spans="1:21" ht="21" x14ac:dyDescent="0.25">
      <c r="A16" s="2" t="s">
        <v>20</v>
      </c>
      <c r="C16" s="1">
        <v>0</v>
      </c>
      <c r="E16" s="1">
        <v>178669441344</v>
      </c>
      <c r="G16" s="1">
        <v>0</v>
      </c>
      <c r="I16" s="1">
        <f t="shared" si="0"/>
        <v>178669441344</v>
      </c>
      <c r="K16" s="15">
        <f t="shared" si="1"/>
        <v>8.0336942177341608E-2</v>
      </c>
      <c r="M16" s="1">
        <v>0</v>
      </c>
      <c r="O16" s="1">
        <f>IFERROR(VLOOKUP(A16,'درآمد ناشی از تغییر قیمت اوراق'!A:Q,17,0),0)</f>
        <v>227027536962</v>
      </c>
      <c r="Q16" s="1">
        <v>0</v>
      </c>
      <c r="S16" s="1">
        <f t="shared" si="2"/>
        <v>227027536962</v>
      </c>
      <c r="U16" s="15">
        <f t="shared" si="3"/>
        <v>6.12196379285804E-2</v>
      </c>
    </row>
    <row r="17" spans="1:21" ht="21.75" thickBot="1" x14ac:dyDescent="0.3">
      <c r="A17" s="2" t="s">
        <v>16</v>
      </c>
      <c r="C17" s="1">
        <v>0</v>
      </c>
      <c r="E17" s="1">
        <v>580784601688</v>
      </c>
      <c r="G17" s="1">
        <v>0</v>
      </c>
      <c r="I17" s="1">
        <f t="shared" si="0"/>
        <v>580784601688</v>
      </c>
      <c r="K17" s="15">
        <f t="shared" si="1"/>
        <v>0.26114403566900779</v>
      </c>
      <c r="M17" s="1">
        <v>0</v>
      </c>
      <c r="O17" s="1">
        <f>IFERROR(VLOOKUP(A17,'درآمد ناشی از تغییر قیمت اوراق'!A:Q,17,0),0)</f>
        <v>1667633792820</v>
      </c>
      <c r="Q17" s="1">
        <v>0</v>
      </c>
      <c r="S17" s="1">
        <f t="shared" si="2"/>
        <v>1667633792820</v>
      </c>
      <c r="U17" s="15">
        <f t="shared" si="3"/>
        <v>0.44968966478720096</v>
      </c>
    </row>
    <row r="18" spans="1:21" s="2" customFormat="1" ht="21.75" thickBot="1" x14ac:dyDescent="0.3">
      <c r="A18" s="2" t="s">
        <v>27</v>
      </c>
      <c r="C18" s="5">
        <f>SUM(C8:C17)</f>
        <v>6611220500</v>
      </c>
      <c r="E18" s="5">
        <f>SUM(E8:E17)</f>
        <v>2217389799474</v>
      </c>
      <c r="G18" s="5">
        <f>SUM(G8:G17)</f>
        <v>0</v>
      </c>
      <c r="I18" s="5">
        <f>SUM(I8:I17)</f>
        <v>2224001019974</v>
      </c>
      <c r="K18" s="14">
        <f>SUM(K8:K17)</f>
        <v>1</v>
      </c>
      <c r="M18" s="5">
        <f>SUM(M8:M17)</f>
        <v>13359327156</v>
      </c>
      <c r="O18" s="5">
        <f>SUM(O8:O17)</f>
        <v>3595699534191</v>
      </c>
      <c r="Q18" s="5">
        <f>SUM(Q8:Q17)</f>
        <v>99351456709</v>
      </c>
      <c r="S18" s="5">
        <f>SUM(S8:S17)</f>
        <v>3708410318056</v>
      </c>
      <c r="U18" s="14">
        <f>SUM(U8:U17)</f>
        <v>1</v>
      </c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2"/>
  <sheetViews>
    <sheetView rightToLeft="1" workbookViewId="0">
      <selection activeCell="Y9" sqref="Y9"/>
    </sheetView>
  </sheetViews>
  <sheetFormatPr defaultRowHeight="18.75" x14ac:dyDescent="0.25"/>
  <cols>
    <col min="1" max="1" width="33.42578125" style="1" bestFit="1" customWidth="1"/>
    <col min="2" max="2" width="1" style="1" customWidth="1"/>
    <col min="3" max="3" width="22" style="1" customWidth="1"/>
    <col min="4" max="4" width="1" style="1" customWidth="1"/>
    <col min="5" max="5" width="23" style="1" customWidth="1"/>
    <col min="6" max="6" width="1" style="1" customWidth="1"/>
    <col min="7" max="7" width="22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22" style="1" customWidth="1"/>
    <col min="16" max="16" width="1" style="1" customWidth="1"/>
    <col min="17" max="17" width="23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</row>
    <row r="3" spans="1:17" ht="26.25" x14ac:dyDescent="0.25">
      <c r="A3" s="28" t="s">
        <v>175</v>
      </c>
      <c r="B3" s="28" t="s">
        <v>175</v>
      </c>
      <c r="C3" s="28" t="s">
        <v>175</v>
      </c>
      <c r="D3" s="28" t="s">
        <v>175</v>
      </c>
      <c r="E3" s="28" t="s">
        <v>175</v>
      </c>
      <c r="F3" s="28" t="s">
        <v>175</v>
      </c>
      <c r="G3" s="28" t="s">
        <v>175</v>
      </c>
      <c r="H3" s="28" t="s">
        <v>175</v>
      </c>
      <c r="I3" s="28" t="s">
        <v>175</v>
      </c>
      <c r="J3" s="28" t="s">
        <v>175</v>
      </c>
      <c r="K3" s="28" t="s">
        <v>175</v>
      </c>
      <c r="L3" s="28" t="s">
        <v>175</v>
      </c>
      <c r="M3" s="28" t="s">
        <v>175</v>
      </c>
      <c r="N3" s="28" t="s">
        <v>175</v>
      </c>
      <c r="O3" s="28" t="s">
        <v>175</v>
      </c>
      <c r="P3" s="28" t="s">
        <v>175</v>
      </c>
      <c r="Q3" s="28" t="s">
        <v>175</v>
      </c>
    </row>
    <row r="4" spans="1:17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</row>
    <row r="6" spans="1:17" ht="26.25" x14ac:dyDescent="0.25">
      <c r="A6" s="27" t="s">
        <v>179</v>
      </c>
      <c r="C6" s="27" t="s">
        <v>177</v>
      </c>
      <c r="D6" s="27" t="s">
        <v>177</v>
      </c>
      <c r="E6" s="27" t="s">
        <v>177</v>
      </c>
      <c r="F6" s="27" t="s">
        <v>177</v>
      </c>
      <c r="G6" s="27" t="s">
        <v>177</v>
      </c>
      <c r="H6" s="27" t="s">
        <v>177</v>
      </c>
      <c r="I6" s="27" t="s">
        <v>177</v>
      </c>
      <c r="K6" s="27" t="s">
        <v>178</v>
      </c>
      <c r="L6" s="27" t="s">
        <v>178</v>
      </c>
      <c r="M6" s="27" t="s">
        <v>178</v>
      </c>
      <c r="N6" s="27" t="s">
        <v>178</v>
      </c>
      <c r="O6" s="27" t="s">
        <v>178</v>
      </c>
      <c r="P6" s="27" t="s">
        <v>178</v>
      </c>
      <c r="Q6" s="27" t="s">
        <v>178</v>
      </c>
    </row>
    <row r="7" spans="1:17" ht="26.25" x14ac:dyDescent="0.25">
      <c r="A7" s="27" t="s">
        <v>179</v>
      </c>
      <c r="C7" s="27" t="s">
        <v>211</v>
      </c>
      <c r="E7" s="27" t="s">
        <v>208</v>
      </c>
      <c r="G7" s="27" t="s">
        <v>209</v>
      </c>
      <c r="I7" s="27" t="s">
        <v>212</v>
      </c>
      <c r="K7" s="27" t="s">
        <v>211</v>
      </c>
      <c r="M7" s="27" t="s">
        <v>208</v>
      </c>
      <c r="O7" s="27" t="s">
        <v>209</v>
      </c>
      <c r="Q7" s="27" t="s">
        <v>212</v>
      </c>
    </row>
    <row r="8" spans="1:17" ht="21" x14ac:dyDescent="0.25">
      <c r="A8" s="2" t="s">
        <v>53</v>
      </c>
      <c r="C8" s="1">
        <v>73014085764</v>
      </c>
      <c r="E8" s="1">
        <v>0</v>
      </c>
      <c r="G8" s="1">
        <v>800625000</v>
      </c>
      <c r="I8" s="1">
        <v>73814710764</v>
      </c>
      <c r="K8" s="1">
        <v>224859157236</v>
      </c>
      <c r="M8" s="1">
        <v>0</v>
      </c>
      <c r="O8" s="1">
        <v>800625000</v>
      </c>
      <c r="Q8" s="1">
        <v>225659782236</v>
      </c>
    </row>
    <row r="9" spans="1:17" ht="21" x14ac:dyDescent="0.25">
      <c r="A9" s="2" t="s">
        <v>86</v>
      </c>
      <c r="C9" s="1">
        <v>45373186813</v>
      </c>
      <c r="E9" s="1">
        <v>0</v>
      </c>
      <c r="G9" s="1">
        <v>660831700485</v>
      </c>
      <c r="I9" s="1">
        <v>706204887298</v>
      </c>
      <c r="K9" s="1">
        <v>947784540117</v>
      </c>
      <c r="M9" s="1">
        <v>0</v>
      </c>
      <c r="O9" s="1">
        <v>660831700485</v>
      </c>
      <c r="Q9" s="1">
        <v>1608616240602</v>
      </c>
    </row>
    <row r="10" spans="1:17" ht="21" x14ac:dyDescent="0.25">
      <c r="A10" s="2" t="s">
        <v>85</v>
      </c>
      <c r="C10" s="1">
        <v>77553113681</v>
      </c>
      <c r="E10" s="1">
        <v>-163439652783</v>
      </c>
      <c r="G10" s="1">
        <v>60334607208</v>
      </c>
      <c r="I10" s="1">
        <v>-25551931893</v>
      </c>
      <c r="K10" s="1">
        <v>308694788819</v>
      </c>
      <c r="M10" s="1">
        <v>57656590719</v>
      </c>
      <c r="O10" s="1">
        <v>60334607208</v>
      </c>
      <c r="Q10" s="1">
        <v>426685986746</v>
      </c>
    </row>
    <row r="11" spans="1:17" ht="21" x14ac:dyDescent="0.25">
      <c r="A11" s="2" t="s">
        <v>184</v>
      </c>
      <c r="C11" s="1">
        <v>0</v>
      </c>
      <c r="E11" s="1">
        <v>0</v>
      </c>
      <c r="G11" s="1">
        <v>0</v>
      </c>
      <c r="I11" s="1">
        <v>0</v>
      </c>
      <c r="K11" s="1">
        <v>204074479398</v>
      </c>
      <c r="M11" s="1">
        <v>0</v>
      </c>
      <c r="O11" s="1">
        <v>225747093542</v>
      </c>
      <c r="Q11" s="1">
        <v>429821572940</v>
      </c>
    </row>
    <row r="12" spans="1:17" ht="21" x14ac:dyDescent="0.25">
      <c r="A12" s="2" t="s">
        <v>205</v>
      </c>
      <c r="C12" s="1">
        <v>0</v>
      </c>
      <c r="E12" s="1">
        <v>0</v>
      </c>
      <c r="G12" s="1">
        <v>0</v>
      </c>
      <c r="I12" s="1">
        <v>0</v>
      </c>
      <c r="K12" s="1">
        <v>0</v>
      </c>
      <c r="M12" s="1">
        <v>0</v>
      </c>
      <c r="O12" s="1">
        <v>17086274196</v>
      </c>
      <c r="Q12" s="1">
        <v>17086274196</v>
      </c>
    </row>
    <row r="13" spans="1:17" ht="21" x14ac:dyDescent="0.25">
      <c r="A13" s="2" t="s">
        <v>183</v>
      </c>
      <c r="C13" s="1">
        <v>0</v>
      </c>
      <c r="E13" s="1">
        <v>0</v>
      </c>
      <c r="G13" s="1">
        <v>0</v>
      </c>
      <c r="I13" s="1">
        <v>0</v>
      </c>
      <c r="K13" s="1">
        <v>95177465754</v>
      </c>
      <c r="M13" s="1">
        <v>0</v>
      </c>
      <c r="O13" s="1">
        <v>686250000</v>
      </c>
      <c r="Q13" s="1">
        <v>95863715754</v>
      </c>
    </row>
    <row r="14" spans="1:17" ht="21" x14ac:dyDescent="0.25">
      <c r="A14" s="2" t="s">
        <v>40</v>
      </c>
      <c r="C14" s="1">
        <v>0</v>
      </c>
      <c r="E14" s="1">
        <v>0</v>
      </c>
      <c r="G14" s="1">
        <v>0</v>
      </c>
      <c r="I14" s="1">
        <v>0</v>
      </c>
      <c r="K14" s="1">
        <v>0</v>
      </c>
      <c r="M14" s="1">
        <v>144025111328</v>
      </c>
      <c r="O14" s="1">
        <v>1255460740</v>
      </c>
      <c r="Q14" s="1">
        <v>145280572068</v>
      </c>
    </row>
    <row r="15" spans="1:17" ht="21" x14ac:dyDescent="0.25">
      <c r="A15" s="2" t="s">
        <v>185</v>
      </c>
      <c r="C15" s="1">
        <v>0</v>
      </c>
      <c r="E15" s="1">
        <v>0</v>
      </c>
      <c r="G15" s="1">
        <v>0</v>
      </c>
      <c r="I15" s="1">
        <v>0</v>
      </c>
      <c r="K15" s="1">
        <v>244732814341</v>
      </c>
      <c r="M15" s="1">
        <v>0</v>
      </c>
      <c r="O15" s="1">
        <v>388729081263</v>
      </c>
      <c r="Q15" s="1">
        <v>633461895604</v>
      </c>
    </row>
    <row r="16" spans="1:17" ht="21" x14ac:dyDescent="0.25">
      <c r="A16" s="2" t="s">
        <v>206</v>
      </c>
      <c r="C16" s="1">
        <v>0</v>
      </c>
      <c r="E16" s="1">
        <v>0</v>
      </c>
      <c r="G16" s="1">
        <v>0</v>
      </c>
      <c r="I16" s="1">
        <v>0</v>
      </c>
      <c r="K16" s="1">
        <v>0</v>
      </c>
      <c r="M16" s="1">
        <v>0</v>
      </c>
      <c r="O16" s="1">
        <v>158773858232</v>
      </c>
      <c r="Q16" s="1">
        <v>158773858232</v>
      </c>
    </row>
    <row r="17" spans="1:17" ht="21" x14ac:dyDescent="0.25">
      <c r="A17" s="2" t="s">
        <v>65</v>
      </c>
      <c r="C17" s="1">
        <v>8018808215</v>
      </c>
      <c r="E17" s="1">
        <v>0</v>
      </c>
      <c r="G17" s="1">
        <v>0</v>
      </c>
      <c r="I17" s="1">
        <v>8018808215</v>
      </c>
      <c r="K17" s="1">
        <v>20789794520</v>
      </c>
      <c r="M17" s="1">
        <v>-84701550</v>
      </c>
      <c r="O17" s="1">
        <v>0</v>
      </c>
      <c r="Q17" s="1">
        <v>20705092970</v>
      </c>
    </row>
    <row r="18" spans="1:17" ht="21" x14ac:dyDescent="0.25">
      <c r="A18" s="2" t="s">
        <v>52</v>
      </c>
      <c r="C18" s="1">
        <v>102318555688</v>
      </c>
      <c r="E18" s="1">
        <v>0</v>
      </c>
      <c r="G18" s="1">
        <v>0</v>
      </c>
      <c r="I18" s="1">
        <v>102318555688</v>
      </c>
      <c r="K18" s="1">
        <v>264175059562</v>
      </c>
      <c r="M18" s="1">
        <v>-1029375000</v>
      </c>
      <c r="O18" s="1">
        <v>0</v>
      </c>
      <c r="Q18" s="1">
        <v>263145684562</v>
      </c>
    </row>
    <row r="19" spans="1:17" ht="21" x14ac:dyDescent="0.25">
      <c r="A19" s="2" t="s">
        <v>67</v>
      </c>
      <c r="C19" s="1">
        <v>29704847960</v>
      </c>
      <c r="E19" s="1">
        <v>0</v>
      </c>
      <c r="G19" s="1">
        <v>0</v>
      </c>
      <c r="I19" s="1">
        <v>29704847960</v>
      </c>
      <c r="K19" s="1">
        <v>87904693851</v>
      </c>
      <c r="M19" s="1">
        <v>0</v>
      </c>
      <c r="O19" s="1">
        <v>0</v>
      </c>
      <c r="Q19" s="1">
        <v>87904693851</v>
      </c>
    </row>
    <row r="20" spans="1:17" ht="21" x14ac:dyDescent="0.25">
      <c r="A20" s="2" t="s">
        <v>66</v>
      </c>
      <c r="C20" s="1">
        <v>9498527398</v>
      </c>
      <c r="E20" s="1">
        <v>3597676843</v>
      </c>
      <c r="G20" s="1">
        <v>0</v>
      </c>
      <c r="I20" s="1">
        <v>13096204241</v>
      </c>
      <c r="K20" s="1">
        <v>29301369863</v>
      </c>
      <c r="M20" s="1">
        <v>11413388590</v>
      </c>
      <c r="O20" s="1">
        <v>0</v>
      </c>
      <c r="Q20" s="1">
        <v>40714758453</v>
      </c>
    </row>
    <row r="21" spans="1:17" ht="21" x14ac:dyDescent="0.25">
      <c r="A21" s="2" t="s">
        <v>84</v>
      </c>
      <c r="C21" s="1">
        <v>2990365252</v>
      </c>
      <c r="E21" s="1">
        <v>-4149759966</v>
      </c>
      <c r="G21" s="1">
        <v>0</v>
      </c>
      <c r="I21" s="1">
        <v>-1159394713</v>
      </c>
      <c r="K21" s="1">
        <v>9189507730</v>
      </c>
      <c r="M21" s="1">
        <v>2636598500</v>
      </c>
      <c r="O21" s="1">
        <v>0</v>
      </c>
      <c r="Q21" s="1">
        <v>11826106230</v>
      </c>
    </row>
    <row r="22" spans="1:17" ht="21" x14ac:dyDescent="0.25">
      <c r="A22" s="2" t="s">
        <v>83</v>
      </c>
      <c r="C22" s="1">
        <v>35967479449</v>
      </c>
      <c r="E22" s="1">
        <v>-65704697887</v>
      </c>
      <c r="G22" s="1">
        <v>0</v>
      </c>
      <c r="I22" s="1">
        <v>-29737218437</v>
      </c>
      <c r="K22" s="1">
        <v>108550781951</v>
      </c>
      <c r="M22" s="1">
        <v>47752259036</v>
      </c>
      <c r="O22" s="1">
        <v>0</v>
      </c>
      <c r="Q22" s="1">
        <v>156303040987</v>
      </c>
    </row>
    <row r="23" spans="1:17" ht="21" x14ac:dyDescent="0.25">
      <c r="A23" s="2" t="s">
        <v>102</v>
      </c>
      <c r="C23" s="1">
        <v>85997141177</v>
      </c>
      <c r="E23" s="1">
        <v>-75952400102</v>
      </c>
      <c r="G23" s="1">
        <v>0</v>
      </c>
      <c r="I23" s="1">
        <v>10044741076</v>
      </c>
      <c r="K23" s="1">
        <v>85997141177</v>
      </c>
      <c r="M23" s="1">
        <v>-75952400102</v>
      </c>
      <c r="O23" s="1">
        <v>0</v>
      </c>
      <c r="Q23" s="1">
        <v>10044741076</v>
      </c>
    </row>
    <row r="24" spans="1:17" ht="21" x14ac:dyDescent="0.25">
      <c r="A24" s="2" t="s">
        <v>82</v>
      </c>
      <c r="C24" s="1">
        <v>94788427026</v>
      </c>
      <c r="E24" s="1">
        <v>162743412216</v>
      </c>
      <c r="G24" s="1">
        <v>0</v>
      </c>
      <c r="I24" s="1">
        <v>257531839242</v>
      </c>
      <c r="K24" s="1">
        <v>273192500710</v>
      </c>
      <c r="M24" s="1">
        <v>275038088278</v>
      </c>
      <c r="O24" s="1">
        <v>0</v>
      </c>
      <c r="Q24" s="1">
        <v>548230588988</v>
      </c>
    </row>
    <row r="25" spans="1:17" ht="21" x14ac:dyDescent="0.25">
      <c r="A25" s="2" t="s">
        <v>104</v>
      </c>
      <c r="C25" s="1">
        <v>292213114748</v>
      </c>
      <c r="E25" s="1">
        <v>0</v>
      </c>
      <c r="G25" s="1">
        <v>0</v>
      </c>
      <c r="I25" s="1">
        <v>292213114748</v>
      </c>
      <c r="K25" s="1">
        <v>878989445317</v>
      </c>
      <c r="M25" s="1">
        <v>0</v>
      </c>
      <c r="O25" s="1">
        <v>0</v>
      </c>
      <c r="Q25" s="1">
        <v>878989445317</v>
      </c>
    </row>
    <row r="26" spans="1:17" ht="21" x14ac:dyDescent="0.25">
      <c r="A26" s="2" t="s">
        <v>81</v>
      </c>
      <c r="C26" s="1">
        <v>181653180720</v>
      </c>
      <c r="E26" s="1">
        <v>-2645766040</v>
      </c>
      <c r="G26" s="1">
        <v>0</v>
      </c>
      <c r="I26" s="1">
        <v>179007414681</v>
      </c>
      <c r="K26" s="1">
        <v>525017734387</v>
      </c>
      <c r="M26" s="1">
        <v>601025486032</v>
      </c>
      <c r="O26" s="1">
        <v>0</v>
      </c>
      <c r="Q26" s="1">
        <v>1126043220419</v>
      </c>
    </row>
    <row r="27" spans="1:17" ht="21" x14ac:dyDescent="0.25">
      <c r="A27" s="2" t="s">
        <v>80</v>
      </c>
      <c r="C27" s="1">
        <v>5624065004</v>
      </c>
      <c r="E27" s="1">
        <v>-7859015037</v>
      </c>
      <c r="G27" s="1">
        <v>0</v>
      </c>
      <c r="I27" s="1">
        <v>-2234950032</v>
      </c>
      <c r="K27" s="1">
        <v>16492362584</v>
      </c>
      <c r="M27" s="1">
        <v>-1788835566</v>
      </c>
      <c r="O27" s="1">
        <v>0</v>
      </c>
      <c r="Q27" s="1">
        <v>14703527019</v>
      </c>
    </row>
    <row r="28" spans="1:17" ht="21" x14ac:dyDescent="0.25">
      <c r="A28" s="2" t="s">
        <v>105</v>
      </c>
      <c r="C28" s="1">
        <v>97404371562</v>
      </c>
      <c r="E28" s="1">
        <v>0</v>
      </c>
      <c r="G28" s="1">
        <v>0</v>
      </c>
      <c r="I28" s="1">
        <v>97404371562</v>
      </c>
      <c r="K28" s="1">
        <v>292996481771</v>
      </c>
      <c r="M28" s="1">
        <v>0</v>
      </c>
      <c r="O28" s="1">
        <v>0</v>
      </c>
      <c r="Q28" s="1">
        <v>292996481771</v>
      </c>
    </row>
    <row r="29" spans="1:17" ht="21" x14ac:dyDescent="0.25">
      <c r="A29" s="2" t="s">
        <v>78</v>
      </c>
      <c r="C29" s="1">
        <v>752335144495</v>
      </c>
      <c r="E29" s="1">
        <v>-657749273528</v>
      </c>
      <c r="G29" s="1">
        <v>0</v>
      </c>
      <c r="I29" s="1">
        <v>94585870968</v>
      </c>
      <c r="K29" s="1">
        <v>752335144495</v>
      </c>
      <c r="M29" s="1">
        <v>-666900200784</v>
      </c>
      <c r="O29" s="1">
        <v>0</v>
      </c>
      <c r="Q29" s="1">
        <v>85434943712</v>
      </c>
    </row>
    <row r="30" spans="1:17" ht="21" x14ac:dyDescent="0.25">
      <c r="A30" s="2" t="s">
        <v>69</v>
      </c>
      <c r="C30" s="1">
        <v>48054246577</v>
      </c>
      <c r="E30" s="1">
        <v>0</v>
      </c>
      <c r="G30" s="1">
        <v>0</v>
      </c>
      <c r="I30" s="1">
        <v>48054246577</v>
      </c>
      <c r="K30" s="1">
        <v>140644264843</v>
      </c>
      <c r="M30" s="1">
        <v>0</v>
      </c>
      <c r="O30" s="1">
        <v>0</v>
      </c>
      <c r="Q30" s="1">
        <v>140644264843</v>
      </c>
    </row>
    <row r="31" spans="1:17" ht="21" x14ac:dyDescent="0.25">
      <c r="A31" s="2" t="s">
        <v>50</v>
      </c>
      <c r="C31" s="1">
        <v>48087454793</v>
      </c>
      <c r="E31" s="1">
        <v>0</v>
      </c>
      <c r="G31" s="1">
        <v>0</v>
      </c>
      <c r="I31" s="1">
        <v>48087454793</v>
      </c>
      <c r="K31" s="1">
        <v>140059669429</v>
      </c>
      <c r="M31" s="1">
        <v>0</v>
      </c>
      <c r="O31" s="1">
        <v>0</v>
      </c>
      <c r="Q31" s="1">
        <v>140059669429</v>
      </c>
    </row>
    <row r="32" spans="1:17" ht="21" x14ac:dyDescent="0.25">
      <c r="A32" s="2" t="s">
        <v>87</v>
      </c>
      <c r="C32" s="1">
        <v>39872571091</v>
      </c>
      <c r="E32" s="1">
        <v>0</v>
      </c>
      <c r="G32" s="1">
        <v>0</v>
      </c>
      <c r="I32" s="1">
        <v>39872571091</v>
      </c>
      <c r="K32" s="1">
        <v>117559298263</v>
      </c>
      <c r="M32" s="1">
        <v>0</v>
      </c>
      <c r="O32" s="1">
        <v>0</v>
      </c>
      <c r="Q32" s="1">
        <v>117559298263</v>
      </c>
    </row>
    <row r="33" spans="1:17" ht="21" x14ac:dyDescent="0.25">
      <c r="A33" s="2" t="s">
        <v>77</v>
      </c>
      <c r="C33" s="1">
        <v>317038502787</v>
      </c>
      <c r="E33" s="1">
        <v>784586666336</v>
      </c>
      <c r="G33" s="1">
        <v>0</v>
      </c>
      <c r="I33" s="1">
        <v>1101625169123</v>
      </c>
      <c r="K33" s="1">
        <v>916474721832</v>
      </c>
      <c r="M33" s="1">
        <v>1147211138209</v>
      </c>
      <c r="O33" s="1">
        <v>0</v>
      </c>
      <c r="Q33" s="1">
        <v>2063685860041</v>
      </c>
    </row>
    <row r="34" spans="1:17" ht="21" x14ac:dyDescent="0.25">
      <c r="A34" s="2" t="s">
        <v>76</v>
      </c>
      <c r="C34" s="1">
        <v>127436132798</v>
      </c>
      <c r="E34" s="1">
        <v>-125165284690</v>
      </c>
      <c r="G34" s="1">
        <v>0</v>
      </c>
      <c r="I34" s="1">
        <v>2270848109</v>
      </c>
      <c r="K34" s="1">
        <v>368497840417</v>
      </c>
      <c r="M34" s="1">
        <v>-146487769656</v>
      </c>
      <c r="O34" s="1">
        <v>0</v>
      </c>
      <c r="Q34" s="1">
        <v>222010070762</v>
      </c>
    </row>
    <row r="35" spans="1:17" ht="21" x14ac:dyDescent="0.25">
      <c r="A35" s="2" t="s">
        <v>101</v>
      </c>
      <c r="C35" s="1">
        <v>41512768606</v>
      </c>
      <c r="E35" s="1">
        <v>-883405594</v>
      </c>
      <c r="G35" s="1">
        <v>0</v>
      </c>
      <c r="I35" s="1">
        <v>40629363013</v>
      </c>
      <c r="K35" s="1">
        <v>41512768606</v>
      </c>
      <c r="M35" s="1">
        <v>-883405594</v>
      </c>
      <c r="O35" s="1">
        <v>0</v>
      </c>
      <c r="Q35" s="1">
        <v>40629363013</v>
      </c>
    </row>
    <row r="36" spans="1:17" ht="21" x14ac:dyDescent="0.25">
      <c r="A36" s="2" t="s">
        <v>75</v>
      </c>
      <c r="C36" s="1">
        <v>165923667996</v>
      </c>
      <c r="E36" s="1">
        <v>26944587935</v>
      </c>
      <c r="G36" s="1">
        <v>0</v>
      </c>
      <c r="I36" s="1">
        <v>192868255931</v>
      </c>
      <c r="K36" s="1">
        <v>482149582562</v>
      </c>
      <c r="M36" s="1">
        <v>-13776180298</v>
      </c>
      <c r="O36" s="1">
        <v>0</v>
      </c>
      <c r="Q36" s="1">
        <v>468373402265</v>
      </c>
    </row>
    <row r="37" spans="1:17" ht="21" x14ac:dyDescent="0.25">
      <c r="A37" s="2" t="s">
        <v>74</v>
      </c>
      <c r="C37" s="1">
        <v>38446256286</v>
      </c>
      <c r="E37" s="1">
        <v>6168997684</v>
      </c>
      <c r="G37" s="1">
        <v>0</v>
      </c>
      <c r="I37" s="1">
        <v>44615253970</v>
      </c>
      <c r="K37" s="1">
        <v>121217643081</v>
      </c>
      <c r="M37" s="1">
        <v>62489156750</v>
      </c>
      <c r="O37" s="1">
        <v>0</v>
      </c>
      <c r="Q37" s="1">
        <v>183706799831</v>
      </c>
    </row>
    <row r="38" spans="1:17" ht="21" x14ac:dyDescent="0.25">
      <c r="A38" s="2" t="s">
        <v>89</v>
      </c>
      <c r="C38" s="1">
        <v>17381806281</v>
      </c>
      <c r="E38" s="1">
        <v>0</v>
      </c>
      <c r="G38" s="1">
        <v>0</v>
      </c>
      <c r="I38" s="1">
        <v>17381806281</v>
      </c>
      <c r="K38" s="1">
        <v>51966482542</v>
      </c>
      <c r="M38" s="1">
        <v>0</v>
      </c>
      <c r="O38" s="1">
        <v>0</v>
      </c>
      <c r="Q38" s="1">
        <v>51966482542</v>
      </c>
    </row>
    <row r="39" spans="1:17" ht="21" x14ac:dyDescent="0.25">
      <c r="A39" s="2" t="s">
        <v>68</v>
      </c>
      <c r="C39" s="1">
        <v>49408091953</v>
      </c>
      <c r="E39" s="1">
        <v>0</v>
      </c>
      <c r="G39" s="1">
        <v>0</v>
      </c>
      <c r="I39" s="1">
        <v>49408091953</v>
      </c>
      <c r="K39" s="1">
        <v>146205537937</v>
      </c>
      <c r="M39" s="1">
        <v>0</v>
      </c>
      <c r="O39" s="1">
        <v>0</v>
      </c>
      <c r="Q39" s="1">
        <v>146205537937</v>
      </c>
    </row>
    <row r="40" spans="1:17" ht="21" x14ac:dyDescent="0.25">
      <c r="A40" s="2" t="s">
        <v>49</v>
      </c>
      <c r="C40" s="1">
        <v>19192397261</v>
      </c>
      <c r="E40" s="1">
        <v>0</v>
      </c>
      <c r="G40" s="1">
        <v>0</v>
      </c>
      <c r="I40" s="1">
        <v>19192397261</v>
      </c>
      <c r="K40" s="1">
        <v>58602739726</v>
      </c>
      <c r="M40" s="1">
        <v>0</v>
      </c>
      <c r="O40" s="1">
        <v>0</v>
      </c>
      <c r="Q40" s="1">
        <v>58602739726</v>
      </c>
    </row>
    <row r="41" spans="1:17" ht="21" x14ac:dyDescent="0.25">
      <c r="A41" s="2" t="s">
        <v>73</v>
      </c>
      <c r="C41" s="1">
        <v>62248598698</v>
      </c>
      <c r="E41" s="1">
        <v>-117438129882</v>
      </c>
      <c r="G41" s="1">
        <v>0</v>
      </c>
      <c r="I41" s="1">
        <v>-55189531183</v>
      </c>
      <c r="K41" s="1">
        <v>179896000451</v>
      </c>
      <c r="M41" s="1">
        <v>-65292061024</v>
      </c>
      <c r="O41" s="1">
        <v>0</v>
      </c>
      <c r="Q41" s="1">
        <v>114603939428</v>
      </c>
    </row>
    <row r="42" spans="1:17" ht="21" x14ac:dyDescent="0.25">
      <c r="A42" s="2" t="s">
        <v>88</v>
      </c>
      <c r="C42" s="1">
        <v>8856339042</v>
      </c>
      <c r="E42" s="1">
        <v>0</v>
      </c>
      <c r="G42" s="1">
        <v>0</v>
      </c>
      <c r="I42" s="1">
        <v>8856339042</v>
      </c>
      <c r="K42" s="1">
        <v>26368869863</v>
      </c>
      <c r="M42" s="1">
        <v>0</v>
      </c>
      <c r="O42" s="1">
        <v>0</v>
      </c>
      <c r="Q42" s="1">
        <v>26368869863</v>
      </c>
    </row>
    <row r="43" spans="1:17" ht="21" x14ac:dyDescent="0.25">
      <c r="A43" s="2" t="s">
        <v>43</v>
      </c>
      <c r="C43" s="1">
        <v>29219326028</v>
      </c>
      <c r="E43" s="1">
        <v>0</v>
      </c>
      <c r="G43" s="1">
        <v>0</v>
      </c>
      <c r="I43" s="1">
        <v>29219326028</v>
      </c>
      <c r="K43" s="1">
        <v>84387945205</v>
      </c>
      <c r="M43" s="1">
        <v>0</v>
      </c>
      <c r="O43" s="1">
        <v>0</v>
      </c>
      <c r="Q43" s="1">
        <v>84387945205</v>
      </c>
    </row>
    <row r="44" spans="1:17" ht="21" x14ac:dyDescent="0.25">
      <c r="A44" s="2" t="s">
        <v>72</v>
      </c>
      <c r="C44" s="1">
        <v>153592524663</v>
      </c>
      <c r="E44" s="1">
        <v>282708815562</v>
      </c>
      <c r="G44" s="1">
        <v>0</v>
      </c>
      <c r="I44" s="1">
        <v>436301340225</v>
      </c>
      <c r="K44" s="1">
        <v>453944982137</v>
      </c>
      <c r="M44" s="1">
        <v>102868583428</v>
      </c>
      <c r="O44" s="1">
        <v>0</v>
      </c>
      <c r="Q44" s="1">
        <v>556813565565</v>
      </c>
    </row>
    <row r="45" spans="1:17" ht="21" x14ac:dyDescent="0.25">
      <c r="A45" s="2" t="s">
        <v>70</v>
      </c>
      <c r="C45" s="1">
        <v>153507386633</v>
      </c>
      <c r="E45" s="1">
        <v>-17016352040</v>
      </c>
      <c r="G45" s="1">
        <v>0</v>
      </c>
      <c r="I45" s="1">
        <v>136491034594</v>
      </c>
      <c r="K45" s="1">
        <v>411724839579</v>
      </c>
      <c r="M45" s="1">
        <v>41764558750</v>
      </c>
      <c r="O45" s="1">
        <v>0</v>
      </c>
      <c r="Q45" s="1">
        <v>453489398329</v>
      </c>
    </row>
    <row r="46" spans="1:17" ht="21" x14ac:dyDescent="0.25">
      <c r="A46" s="2" t="s">
        <v>71</v>
      </c>
      <c r="C46" s="1">
        <v>982816780822</v>
      </c>
      <c r="E46" s="1">
        <v>-258440868125</v>
      </c>
      <c r="G46" s="1">
        <v>0</v>
      </c>
      <c r="I46" s="1">
        <v>724375912697</v>
      </c>
      <c r="K46" s="1">
        <v>1867962328767</v>
      </c>
      <c r="M46" s="1">
        <v>-13618648500</v>
      </c>
      <c r="O46" s="1">
        <v>0</v>
      </c>
      <c r="Q46" s="1">
        <v>1854343680267</v>
      </c>
    </row>
    <row r="47" spans="1:17" ht="21" x14ac:dyDescent="0.25">
      <c r="A47" s="2" t="s">
        <v>64</v>
      </c>
      <c r="C47" s="1">
        <v>19657010761</v>
      </c>
      <c r="E47" s="1">
        <v>0</v>
      </c>
      <c r="G47" s="1">
        <v>0</v>
      </c>
      <c r="I47" s="1">
        <v>19657010761</v>
      </c>
      <c r="K47" s="1">
        <v>58603414871</v>
      </c>
      <c r="M47" s="1">
        <v>0</v>
      </c>
      <c r="O47" s="1">
        <v>0</v>
      </c>
      <c r="Q47" s="1">
        <v>58603414871</v>
      </c>
    </row>
    <row r="48" spans="1:17" ht="21" x14ac:dyDescent="0.25">
      <c r="A48" s="2" t="s">
        <v>51</v>
      </c>
      <c r="C48" s="1">
        <v>40240547946</v>
      </c>
      <c r="E48" s="1">
        <v>0</v>
      </c>
      <c r="G48" s="1">
        <v>0</v>
      </c>
      <c r="I48" s="1">
        <v>40240547946</v>
      </c>
      <c r="K48" s="1">
        <v>117204744293</v>
      </c>
      <c r="M48" s="1">
        <v>0</v>
      </c>
      <c r="O48" s="1">
        <v>0</v>
      </c>
      <c r="Q48" s="1">
        <v>117204744293</v>
      </c>
    </row>
    <row r="49" spans="1:17" ht="21" x14ac:dyDescent="0.25">
      <c r="A49" s="2" t="s">
        <v>48</v>
      </c>
      <c r="C49" s="1">
        <v>0</v>
      </c>
      <c r="E49" s="1">
        <v>23762350269</v>
      </c>
      <c r="G49" s="1">
        <v>0</v>
      </c>
      <c r="I49" s="1">
        <v>23762350269</v>
      </c>
      <c r="K49" s="1">
        <v>0</v>
      </c>
      <c r="M49" s="1">
        <v>73288303615</v>
      </c>
      <c r="O49" s="1">
        <v>0</v>
      </c>
      <c r="Q49" s="1">
        <v>73288303615</v>
      </c>
    </row>
    <row r="50" spans="1:17" ht="21" x14ac:dyDescent="0.25">
      <c r="A50" s="2" t="s">
        <v>47</v>
      </c>
      <c r="C50" s="1">
        <v>0</v>
      </c>
      <c r="E50" s="1">
        <v>808609299</v>
      </c>
      <c r="G50" s="1">
        <v>0</v>
      </c>
      <c r="I50" s="1">
        <v>808609299</v>
      </c>
      <c r="K50" s="1">
        <v>0</v>
      </c>
      <c r="M50" s="1">
        <v>3507467294</v>
      </c>
      <c r="O50" s="1">
        <v>0</v>
      </c>
      <c r="Q50" s="1">
        <v>3507467294</v>
      </c>
    </row>
    <row r="51" spans="1:17" ht="21" x14ac:dyDescent="0.25">
      <c r="A51" s="2" t="s">
        <v>45</v>
      </c>
      <c r="C51" s="1">
        <v>0</v>
      </c>
      <c r="E51" s="1">
        <v>1353819843</v>
      </c>
      <c r="G51" s="1">
        <v>0</v>
      </c>
      <c r="I51" s="1">
        <v>1353819843</v>
      </c>
      <c r="K51" s="1">
        <v>0</v>
      </c>
      <c r="M51" s="1">
        <v>5684571797</v>
      </c>
      <c r="O51" s="1">
        <v>0</v>
      </c>
      <c r="Q51" s="1">
        <v>5684571797</v>
      </c>
    </row>
    <row r="52" spans="1:17" ht="21" x14ac:dyDescent="0.25">
      <c r="A52" s="2" t="s">
        <v>46</v>
      </c>
      <c r="C52" s="1">
        <v>0</v>
      </c>
      <c r="E52" s="1">
        <v>8024121962</v>
      </c>
      <c r="G52" s="1">
        <v>0</v>
      </c>
      <c r="I52" s="1">
        <v>8024121962</v>
      </c>
      <c r="K52" s="1">
        <v>0</v>
      </c>
      <c r="M52" s="1">
        <v>26450386789</v>
      </c>
      <c r="O52" s="1">
        <v>0</v>
      </c>
      <c r="Q52" s="1">
        <v>26450386789</v>
      </c>
    </row>
    <row r="53" spans="1:17" ht="21" x14ac:dyDescent="0.25">
      <c r="A53" s="2" t="s">
        <v>44</v>
      </c>
      <c r="C53" s="1">
        <v>0</v>
      </c>
      <c r="E53" s="1">
        <v>1037978828</v>
      </c>
      <c r="G53" s="1">
        <v>0</v>
      </c>
      <c r="I53" s="1">
        <v>1037978828</v>
      </c>
      <c r="K53" s="1">
        <v>0</v>
      </c>
      <c r="M53" s="1">
        <v>3646316194</v>
      </c>
      <c r="O53" s="1">
        <v>0</v>
      </c>
      <c r="Q53" s="1">
        <v>3646316194</v>
      </c>
    </row>
    <row r="54" spans="1:17" ht="21" x14ac:dyDescent="0.25">
      <c r="A54" s="2" t="s">
        <v>41</v>
      </c>
      <c r="C54" s="1">
        <v>0</v>
      </c>
      <c r="E54" s="1">
        <v>21769386704</v>
      </c>
      <c r="G54" s="1">
        <v>0</v>
      </c>
      <c r="I54" s="1">
        <v>21769386704</v>
      </c>
      <c r="K54" s="1">
        <v>0</v>
      </c>
      <c r="M54" s="1">
        <v>69061050772</v>
      </c>
      <c r="O54" s="1">
        <v>0</v>
      </c>
      <c r="Q54" s="1">
        <v>69061050772</v>
      </c>
    </row>
    <row r="55" spans="1:17" ht="21" x14ac:dyDescent="0.25">
      <c r="A55" s="2" t="s">
        <v>39</v>
      </c>
      <c r="C55" s="1">
        <v>0</v>
      </c>
      <c r="E55" s="1">
        <v>113379720347</v>
      </c>
      <c r="G55" s="1">
        <v>0</v>
      </c>
      <c r="I55" s="1">
        <v>113379720347</v>
      </c>
      <c r="K55" s="1">
        <v>0</v>
      </c>
      <c r="M55" s="1">
        <v>340139161042</v>
      </c>
      <c r="O55" s="1">
        <v>0</v>
      </c>
      <c r="Q55" s="1">
        <v>340139161042</v>
      </c>
    </row>
    <row r="56" spans="1:17" ht="21" x14ac:dyDescent="0.25">
      <c r="A56" s="2" t="s">
        <v>42</v>
      </c>
      <c r="C56" s="1">
        <v>0</v>
      </c>
      <c r="E56" s="1">
        <v>82012304522</v>
      </c>
      <c r="G56" s="1">
        <v>0</v>
      </c>
      <c r="I56" s="1">
        <v>82012304522</v>
      </c>
      <c r="K56" s="1">
        <v>0</v>
      </c>
      <c r="M56" s="1">
        <v>246036913470</v>
      </c>
      <c r="O56" s="1">
        <v>0</v>
      </c>
      <c r="Q56" s="1">
        <v>246036913470</v>
      </c>
    </row>
    <row r="57" spans="1:17" ht="21" x14ac:dyDescent="0.25">
      <c r="A57" s="2" t="s">
        <v>56</v>
      </c>
      <c r="C57" s="1">
        <v>0</v>
      </c>
      <c r="E57" s="1">
        <v>-21479090315</v>
      </c>
      <c r="G57" s="1">
        <v>0</v>
      </c>
      <c r="I57" s="1">
        <v>-21479090314</v>
      </c>
      <c r="K57" s="1">
        <v>0</v>
      </c>
      <c r="M57" s="1">
        <v>-12649261255</v>
      </c>
      <c r="O57" s="1">
        <v>0</v>
      </c>
      <c r="Q57" s="1">
        <v>-12649261254</v>
      </c>
    </row>
    <row r="58" spans="1:17" ht="21" x14ac:dyDescent="0.25">
      <c r="A58" s="2" t="s">
        <v>55</v>
      </c>
      <c r="C58" s="1">
        <v>0</v>
      </c>
      <c r="E58" s="1">
        <v>44414090623</v>
      </c>
      <c r="G58" s="1">
        <v>0</v>
      </c>
      <c r="I58" s="1">
        <v>44414090623</v>
      </c>
      <c r="K58" s="1">
        <v>0</v>
      </c>
      <c r="M58" s="1">
        <v>44414090623</v>
      </c>
      <c r="O58" s="1">
        <v>0</v>
      </c>
      <c r="Q58" s="1">
        <v>44414090623</v>
      </c>
    </row>
    <row r="59" spans="1:17" ht="21" x14ac:dyDescent="0.25">
      <c r="A59" s="2" t="s">
        <v>61</v>
      </c>
      <c r="C59" s="1">
        <v>0</v>
      </c>
      <c r="E59" s="1">
        <v>0</v>
      </c>
      <c r="G59" s="1">
        <v>0</v>
      </c>
      <c r="I59" s="1">
        <v>0</v>
      </c>
      <c r="K59" s="1">
        <v>0</v>
      </c>
      <c r="M59" s="1">
        <v>-769765273</v>
      </c>
      <c r="O59" s="1">
        <v>0</v>
      </c>
      <c r="Q59" s="1">
        <v>-769765272</v>
      </c>
    </row>
    <row r="60" spans="1:17" ht="21" x14ac:dyDescent="0.25">
      <c r="A60" s="2" t="s">
        <v>90</v>
      </c>
      <c r="C60" s="1">
        <v>0</v>
      </c>
      <c r="E60" s="1">
        <v>-197050050</v>
      </c>
      <c r="G60" s="1">
        <v>0</v>
      </c>
      <c r="I60" s="1">
        <v>-197050050</v>
      </c>
      <c r="K60" s="1">
        <v>0</v>
      </c>
      <c r="M60" s="1">
        <v>-197050050</v>
      </c>
      <c r="O60" s="1">
        <v>0</v>
      </c>
      <c r="Q60" s="1">
        <v>-197050050</v>
      </c>
    </row>
    <row r="61" spans="1:17" ht="21" x14ac:dyDescent="0.25">
      <c r="A61" s="2" t="s">
        <v>99</v>
      </c>
      <c r="C61" s="1">
        <v>0</v>
      </c>
      <c r="E61" s="1">
        <v>-232264482</v>
      </c>
      <c r="G61" s="1">
        <v>0</v>
      </c>
      <c r="I61" s="1">
        <v>-232264481</v>
      </c>
      <c r="K61" s="1">
        <v>0</v>
      </c>
      <c r="M61" s="1">
        <v>-232264482</v>
      </c>
      <c r="O61" s="1">
        <v>0</v>
      </c>
      <c r="Q61" s="1">
        <v>-232264481</v>
      </c>
    </row>
    <row r="62" spans="1:17" ht="21" x14ac:dyDescent="0.25">
      <c r="A62" s="2" t="s">
        <v>91</v>
      </c>
      <c r="C62" s="1">
        <v>0</v>
      </c>
      <c r="E62" s="1">
        <v>-192502500</v>
      </c>
      <c r="G62" s="1">
        <v>0</v>
      </c>
      <c r="I62" s="1">
        <v>-192502500</v>
      </c>
      <c r="K62" s="1">
        <v>0</v>
      </c>
      <c r="M62" s="1">
        <v>-192502500</v>
      </c>
      <c r="O62" s="1">
        <v>0</v>
      </c>
      <c r="Q62" s="1">
        <v>-192502500</v>
      </c>
    </row>
    <row r="63" spans="1:17" ht="21" x14ac:dyDescent="0.25">
      <c r="A63" s="2" t="s">
        <v>92</v>
      </c>
      <c r="C63" s="1">
        <v>0</v>
      </c>
      <c r="E63" s="1">
        <v>-547419590</v>
      </c>
      <c r="G63" s="1">
        <v>0</v>
      </c>
      <c r="I63" s="1">
        <v>-547419589</v>
      </c>
      <c r="K63" s="1">
        <v>0</v>
      </c>
      <c r="M63" s="1">
        <v>-547419590</v>
      </c>
      <c r="O63" s="1">
        <v>0</v>
      </c>
      <c r="Q63" s="1">
        <v>-547419589</v>
      </c>
    </row>
    <row r="64" spans="1:17" ht="21" x14ac:dyDescent="0.25">
      <c r="A64" s="2" t="s">
        <v>93</v>
      </c>
      <c r="C64" s="1">
        <v>0</v>
      </c>
      <c r="E64" s="1">
        <v>-285875550</v>
      </c>
      <c r="G64" s="1">
        <v>0</v>
      </c>
      <c r="I64" s="1">
        <v>-285875550</v>
      </c>
      <c r="K64" s="1">
        <v>0</v>
      </c>
      <c r="M64" s="1">
        <v>-285875550</v>
      </c>
      <c r="O64" s="1">
        <v>0</v>
      </c>
      <c r="Q64" s="1">
        <v>-285875550</v>
      </c>
    </row>
    <row r="65" spans="1:17" ht="21" x14ac:dyDescent="0.25">
      <c r="A65" s="2" t="s">
        <v>94</v>
      </c>
      <c r="C65" s="1">
        <v>0</v>
      </c>
      <c r="E65" s="1">
        <v>-22118456</v>
      </c>
      <c r="G65" s="1">
        <v>0</v>
      </c>
      <c r="I65" s="1">
        <v>-22118455</v>
      </c>
      <c r="K65" s="1">
        <v>0</v>
      </c>
      <c r="M65" s="1">
        <v>-22118456</v>
      </c>
      <c r="O65" s="1">
        <v>0</v>
      </c>
      <c r="Q65" s="1">
        <v>-22118455</v>
      </c>
    </row>
    <row r="66" spans="1:17" ht="21" x14ac:dyDescent="0.25">
      <c r="A66" s="2" t="s">
        <v>98</v>
      </c>
      <c r="C66" s="1">
        <v>0</v>
      </c>
      <c r="E66" s="1">
        <v>-69996600</v>
      </c>
      <c r="G66" s="1">
        <v>0</v>
      </c>
      <c r="I66" s="1">
        <v>-69996600</v>
      </c>
      <c r="K66" s="1">
        <v>0</v>
      </c>
      <c r="M66" s="1">
        <v>-69996600</v>
      </c>
      <c r="O66" s="1">
        <v>0</v>
      </c>
      <c r="Q66" s="1">
        <v>-69996600</v>
      </c>
    </row>
    <row r="67" spans="1:17" ht="21" x14ac:dyDescent="0.25">
      <c r="A67" s="2" t="s">
        <v>103</v>
      </c>
      <c r="C67" s="1">
        <v>0</v>
      </c>
      <c r="E67" s="1">
        <v>-764136844</v>
      </c>
      <c r="G67" s="1">
        <v>0</v>
      </c>
      <c r="I67" s="1">
        <v>-764136843</v>
      </c>
      <c r="K67" s="1">
        <v>0</v>
      </c>
      <c r="M67" s="1">
        <v>-764136844</v>
      </c>
      <c r="O67" s="1">
        <v>0</v>
      </c>
      <c r="Q67" s="1">
        <v>-764136843</v>
      </c>
    </row>
    <row r="68" spans="1:17" ht="21" x14ac:dyDescent="0.25">
      <c r="A68" s="2" t="s">
        <v>100</v>
      </c>
      <c r="C68" s="1">
        <v>0</v>
      </c>
      <c r="E68" s="1">
        <v>-21692781</v>
      </c>
      <c r="G68" s="1">
        <v>0</v>
      </c>
      <c r="I68" s="1">
        <v>-21692780</v>
      </c>
      <c r="K68" s="1">
        <v>0</v>
      </c>
      <c r="M68" s="1">
        <v>-21692781</v>
      </c>
      <c r="O68" s="1">
        <v>0</v>
      </c>
      <c r="Q68" s="1">
        <v>-21692780</v>
      </c>
    </row>
    <row r="69" spans="1:17" ht="21" x14ac:dyDescent="0.25">
      <c r="A69" s="2" t="s">
        <v>95</v>
      </c>
      <c r="C69" s="1">
        <v>0</v>
      </c>
      <c r="E69" s="1">
        <v>-532958880</v>
      </c>
      <c r="G69" s="1">
        <v>0</v>
      </c>
      <c r="I69" s="1">
        <v>-532958880</v>
      </c>
      <c r="K69" s="1">
        <v>0</v>
      </c>
      <c r="M69" s="1">
        <v>-532958880</v>
      </c>
      <c r="O69" s="1">
        <v>0</v>
      </c>
      <c r="Q69" s="1">
        <v>-532958880</v>
      </c>
    </row>
    <row r="70" spans="1:17" ht="21" x14ac:dyDescent="0.25">
      <c r="A70" s="2" t="s">
        <v>96</v>
      </c>
      <c r="C70" s="1">
        <v>0</v>
      </c>
      <c r="E70" s="1">
        <v>-193280536</v>
      </c>
      <c r="G70" s="1">
        <v>0</v>
      </c>
      <c r="I70" s="1">
        <v>-193280535</v>
      </c>
      <c r="K70" s="1">
        <v>0</v>
      </c>
      <c r="M70" s="1">
        <v>-193280536</v>
      </c>
      <c r="O70" s="1">
        <v>0</v>
      </c>
      <c r="Q70" s="1">
        <v>-193280535</v>
      </c>
    </row>
    <row r="71" spans="1:17" ht="21" x14ac:dyDescent="0.25">
      <c r="A71" s="2" t="s">
        <v>97</v>
      </c>
      <c r="C71" s="1">
        <v>0</v>
      </c>
      <c r="E71" s="1">
        <v>-51534630</v>
      </c>
      <c r="G71" s="1">
        <v>0</v>
      </c>
      <c r="I71" s="1">
        <v>-51534630</v>
      </c>
      <c r="K71" s="1">
        <v>0</v>
      </c>
      <c r="M71" s="1">
        <v>-51534630</v>
      </c>
      <c r="O71" s="1">
        <v>0</v>
      </c>
      <c r="Q71" s="1">
        <v>-51534630</v>
      </c>
    </row>
    <row r="72" spans="1:17" s="2" customFormat="1" ht="21" x14ac:dyDescent="0.25">
      <c r="A72" s="2" t="s">
        <v>27</v>
      </c>
      <c r="C72" s="5">
        <f>SUM(C8:C71)</f>
        <v>4256946825974</v>
      </c>
      <c r="E72" s="5">
        <f>SUM(E8:E71)</f>
        <v>42278012085</v>
      </c>
      <c r="G72" s="5">
        <f>SUM(G8:G71)</f>
        <v>721966932693</v>
      </c>
      <c r="I72" s="5">
        <f>SUM(I8:I71)</f>
        <v>5021191770770</v>
      </c>
      <c r="K72" s="5">
        <f>SUM(K8:K71)</f>
        <v>11155238937987</v>
      </c>
      <c r="M72" s="5">
        <f>SUM(M8:M71)</f>
        <v>2303765785715</v>
      </c>
      <c r="O72" s="5">
        <f>SUM(O8:O71)</f>
        <v>1514244950666</v>
      </c>
      <c r="Q72" s="5">
        <f>SUM(Q8:Q71)</f>
        <v>14973249674383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98037-3864-4F31-AAE0-6C7F20DB1A54}">
  <dimension ref="A1:N27"/>
  <sheetViews>
    <sheetView rightToLeft="1" zoomScale="145" zoomScaleNormal="145" zoomScaleSheetLayoutView="100" workbookViewId="0">
      <selection activeCell="D12" sqref="D12"/>
    </sheetView>
  </sheetViews>
  <sheetFormatPr defaultRowHeight="18" x14ac:dyDescent="0.45"/>
  <cols>
    <col min="1" max="1" width="22.7109375" style="19" customWidth="1"/>
    <col min="2" max="2" width="20.85546875" style="19" bestFit="1" customWidth="1"/>
    <col min="3" max="3" width="17" style="19" bestFit="1" customWidth="1"/>
    <col min="4" max="4" width="12.85546875" style="19" bestFit="1" customWidth="1"/>
    <col min="5" max="5" width="17.5703125" style="19" bestFit="1" customWidth="1"/>
    <col min="6" max="6" width="20.5703125" style="19" customWidth="1"/>
    <col min="7" max="7" width="8.85546875" style="19" bestFit="1" customWidth="1"/>
    <col min="8" max="8" width="19.42578125" style="19" bestFit="1" customWidth="1"/>
    <col min="9" max="9" width="16.140625" style="19" bestFit="1" customWidth="1"/>
    <col min="10" max="10" width="14.28515625" style="19" bestFit="1" customWidth="1"/>
    <col min="11" max="11" width="9.140625" style="19"/>
    <col min="12" max="12" width="15.42578125" style="19" bestFit="1" customWidth="1"/>
    <col min="13" max="13" width="13.7109375" style="19" bestFit="1" customWidth="1"/>
    <col min="14" max="16384" width="9.140625" style="19"/>
  </cols>
  <sheetData>
    <row r="1" spans="1:14" ht="21" x14ac:dyDescent="0.55000000000000004">
      <c r="A1" s="32" t="s">
        <v>224</v>
      </c>
      <c r="B1" s="32"/>
      <c r="C1" s="32"/>
      <c r="D1" s="32"/>
      <c r="E1" s="32"/>
      <c r="F1" s="32"/>
      <c r="G1" s="32"/>
      <c r="H1" s="32"/>
      <c r="I1" s="18"/>
      <c r="J1" s="18"/>
      <c r="K1" s="18"/>
      <c r="L1" s="18"/>
      <c r="M1" s="18"/>
      <c r="N1" s="18"/>
    </row>
    <row r="2" spans="1:14" ht="21" x14ac:dyDescent="0.55000000000000004">
      <c r="A2" s="32" t="s">
        <v>225</v>
      </c>
      <c r="B2" s="32"/>
      <c r="C2" s="32"/>
      <c r="D2" s="32"/>
      <c r="E2" s="32"/>
      <c r="F2" s="32"/>
      <c r="G2" s="32"/>
      <c r="H2" s="32"/>
      <c r="I2" s="18"/>
      <c r="J2" s="18"/>
      <c r="K2" s="18"/>
      <c r="L2" s="18"/>
      <c r="M2" s="18"/>
      <c r="N2" s="18"/>
    </row>
    <row r="3" spans="1:14" ht="21" x14ac:dyDescent="0.55000000000000004">
      <c r="A3" s="32" t="s">
        <v>2</v>
      </c>
      <c r="B3" s="32"/>
      <c r="C3" s="32"/>
      <c r="D3" s="32"/>
      <c r="E3" s="32"/>
      <c r="F3" s="32"/>
      <c r="G3" s="32"/>
      <c r="H3" s="32"/>
      <c r="I3" s="18"/>
      <c r="J3" s="18"/>
      <c r="K3" s="18"/>
      <c r="L3" s="18"/>
      <c r="M3" s="18"/>
      <c r="N3" s="18"/>
    </row>
    <row r="4" spans="1:14" ht="19.5" x14ac:dyDescent="0.45">
      <c r="A4" s="33" t="s">
        <v>226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6" spans="1:14" ht="30" x14ac:dyDescent="0.45">
      <c r="A6" s="20" t="s">
        <v>227</v>
      </c>
      <c r="B6" s="20" t="s">
        <v>228</v>
      </c>
      <c r="C6" s="20" t="s">
        <v>229</v>
      </c>
      <c r="D6" s="20" t="s">
        <v>230</v>
      </c>
      <c r="E6" s="20" t="s">
        <v>231</v>
      </c>
      <c r="F6" s="20" t="s">
        <v>232</v>
      </c>
      <c r="G6" s="20" t="s">
        <v>233</v>
      </c>
      <c r="H6" s="20" t="s">
        <v>234</v>
      </c>
    </row>
    <row r="7" spans="1:14" x14ac:dyDescent="0.45">
      <c r="A7" s="34" t="s">
        <v>235</v>
      </c>
      <c r="B7" s="34" t="s">
        <v>236</v>
      </c>
      <c r="C7" s="21" t="s">
        <v>237</v>
      </c>
      <c r="D7" s="7">
        <v>2000000</v>
      </c>
      <c r="E7" s="7">
        <v>2000000000000</v>
      </c>
      <c r="F7" s="7">
        <v>8018812470</v>
      </c>
      <c r="G7" s="7">
        <v>23</v>
      </c>
      <c r="H7" s="7">
        <v>34</v>
      </c>
    </row>
    <row r="8" spans="1:14" x14ac:dyDescent="0.45">
      <c r="A8" s="34"/>
      <c r="B8" s="34"/>
      <c r="C8" s="21" t="s">
        <v>238</v>
      </c>
      <c r="D8" s="7">
        <v>15000000</v>
      </c>
      <c r="E8" s="7">
        <v>15000000000000</v>
      </c>
      <c r="F8" s="7">
        <v>108386633</v>
      </c>
      <c r="G8" s="7">
        <v>26</v>
      </c>
      <c r="H8" s="7">
        <v>45</v>
      </c>
    </row>
    <row r="9" spans="1:14" x14ac:dyDescent="0.45">
      <c r="A9" s="34"/>
      <c r="B9" s="34"/>
      <c r="C9" s="21" t="s">
        <v>239</v>
      </c>
      <c r="D9" s="7">
        <v>1440000</v>
      </c>
      <c r="E9" s="7">
        <v>1440000000000</v>
      </c>
      <c r="F9" s="7">
        <v>11596077961</v>
      </c>
      <c r="G9" s="7">
        <v>23</v>
      </c>
      <c r="H9" s="7">
        <v>39</v>
      </c>
    </row>
    <row r="10" spans="1:14" x14ac:dyDescent="0.45">
      <c r="A10" s="34"/>
      <c r="B10" s="34"/>
      <c r="C10" s="21" t="s">
        <v>104</v>
      </c>
      <c r="D10" s="7">
        <v>1000000</v>
      </c>
      <c r="E10" s="7">
        <v>1000000000000</v>
      </c>
      <c r="F10" s="7">
        <v>10762676069</v>
      </c>
      <c r="G10" s="7">
        <v>23</v>
      </c>
      <c r="H10" s="7">
        <v>42</v>
      </c>
    </row>
    <row r="11" spans="1:14" s="22" customFormat="1" x14ac:dyDescent="0.45">
      <c r="A11" s="34"/>
      <c r="B11" s="34"/>
      <c r="C11" s="21" t="s">
        <v>240</v>
      </c>
      <c r="D11" s="7">
        <v>3500000</v>
      </c>
      <c r="E11" s="7">
        <v>3500000000000</v>
      </c>
      <c r="F11" s="7">
        <v>20551532026</v>
      </c>
      <c r="G11" s="7" t="s">
        <v>241</v>
      </c>
      <c r="H11" s="7">
        <v>39</v>
      </c>
      <c r="I11" s="19"/>
      <c r="J11" s="19"/>
    </row>
    <row r="12" spans="1:14" x14ac:dyDescent="0.45">
      <c r="A12" s="34"/>
      <c r="B12" s="34"/>
      <c r="C12" s="21" t="s">
        <v>242</v>
      </c>
      <c r="D12" s="7">
        <v>1000000</v>
      </c>
      <c r="E12" s="7">
        <v>1000000000000</v>
      </c>
      <c r="F12" s="7">
        <v>4121978023</v>
      </c>
      <c r="G12" s="7" t="s">
        <v>241</v>
      </c>
      <c r="H12" s="7" t="s">
        <v>243</v>
      </c>
    </row>
    <row r="13" spans="1:14" x14ac:dyDescent="0.45">
      <c r="A13" s="34"/>
      <c r="B13" s="34"/>
      <c r="C13" s="21" t="s">
        <v>244</v>
      </c>
      <c r="D13" s="7">
        <v>2500000</v>
      </c>
      <c r="E13" s="7">
        <f>D13*1000000</f>
        <v>2500000000000</v>
      </c>
      <c r="F13" s="7">
        <v>22726733578</v>
      </c>
      <c r="G13" s="7">
        <v>23</v>
      </c>
      <c r="H13" s="7">
        <v>38.1</v>
      </c>
    </row>
    <row r="14" spans="1:14" x14ac:dyDescent="0.45">
      <c r="A14" s="34"/>
      <c r="B14" s="34"/>
      <c r="C14" s="21" t="s">
        <v>245</v>
      </c>
      <c r="D14" s="7">
        <v>2400000</v>
      </c>
      <c r="E14" s="7">
        <v>2400000000000</v>
      </c>
      <c r="F14" s="7">
        <v>20390439689</v>
      </c>
      <c r="G14" s="7">
        <v>23</v>
      </c>
      <c r="H14" s="7">
        <v>39</v>
      </c>
    </row>
    <row r="15" spans="1:14" x14ac:dyDescent="0.45">
      <c r="A15" s="34"/>
      <c r="B15" s="34"/>
      <c r="C15" s="23" t="s">
        <v>246</v>
      </c>
      <c r="D15" s="7">
        <v>2400000</v>
      </c>
      <c r="E15" s="7">
        <v>2400000000000</v>
      </c>
      <c r="F15" s="7">
        <v>16814673482</v>
      </c>
      <c r="G15" s="7">
        <v>23</v>
      </c>
      <c r="H15" s="7" t="s">
        <v>247</v>
      </c>
    </row>
    <row r="16" spans="1:14" ht="20.25" customHeight="1" x14ac:dyDescent="0.45">
      <c r="A16" s="35"/>
      <c r="B16" s="35"/>
      <c r="C16" s="21" t="s">
        <v>248</v>
      </c>
      <c r="D16" s="7">
        <v>3207600</v>
      </c>
      <c r="E16" s="7">
        <v>4947864134400</v>
      </c>
      <c r="F16" s="7">
        <v>43333839180</v>
      </c>
      <c r="G16" s="7" t="s">
        <v>241</v>
      </c>
      <c r="H16" s="7">
        <v>37</v>
      </c>
    </row>
    <row r="17" spans="1:10" s="22" customFormat="1" ht="18.75" customHeight="1" x14ac:dyDescent="0.45">
      <c r="A17" s="24" t="s">
        <v>273</v>
      </c>
      <c r="B17" s="29" t="s">
        <v>249</v>
      </c>
      <c r="C17" s="21" t="s">
        <v>274</v>
      </c>
      <c r="D17" s="7">
        <v>4500000</v>
      </c>
      <c r="E17" s="7">
        <v>4500000000000</v>
      </c>
      <c r="F17" s="7">
        <v>27731774439</v>
      </c>
      <c r="G17" s="7">
        <v>23</v>
      </c>
      <c r="H17" s="26" t="s">
        <v>275</v>
      </c>
      <c r="I17" s="19"/>
      <c r="J17" s="19"/>
    </row>
    <row r="18" spans="1:10" s="22" customFormat="1" ht="18.75" customHeight="1" x14ac:dyDescent="0.45">
      <c r="A18" s="24" t="s">
        <v>250</v>
      </c>
      <c r="B18" s="30"/>
      <c r="C18" s="21" t="s">
        <v>251</v>
      </c>
      <c r="D18" s="7">
        <v>460251</v>
      </c>
      <c r="E18" s="7">
        <v>1979976789450</v>
      </c>
      <c r="F18" s="7">
        <v>17504999989</v>
      </c>
      <c r="G18" s="7" t="s">
        <v>241</v>
      </c>
      <c r="H18" s="7">
        <v>37</v>
      </c>
      <c r="I18" s="19"/>
      <c r="J18" s="19"/>
    </row>
    <row r="19" spans="1:10" s="22" customFormat="1" x14ac:dyDescent="0.45">
      <c r="A19" s="24" t="s">
        <v>252</v>
      </c>
      <c r="B19" s="30"/>
      <c r="C19" s="21" t="s">
        <v>253</v>
      </c>
      <c r="D19" s="7">
        <v>8465011287</v>
      </c>
      <c r="E19" s="7">
        <v>15001943513057</v>
      </c>
      <c r="F19" s="7">
        <v>157957190099</v>
      </c>
      <c r="G19" s="7">
        <v>30</v>
      </c>
      <c r="H19" s="7">
        <v>40</v>
      </c>
      <c r="I19" s="19"/>
      <c r="J19" s="19"/>
    </row>
    <row r="20" spans="1:10" s="22" customFormat="1" x14ac:dyDescent="0.45">
      <c r="A20" s="24" t="s">
        <v>254</v>
      </c>
      <c r="B20" s="30"/>
      <c r="C20" s="21" t="s">
        <v>255</v>
      </c>
      <c r="D20" s="7">
        <v>963700</v>
      </c>
      <c r="E20" s="7">
        <v>3999707714200</v>
      </c>
      <c r="F20" s="7">
        <v>35273589599</v>
      </c>
      <c r="G20" s="7" t="s">
        <v>241</v>
      </c>
      <c r="H20" s="7" t="s">
        <v>256</v>
      </c>
      <c r="I20" s="19"/>
      <c r="J20" s="19"/>
    </row>
    <row r="21" spans="1:10" s="22" customFormat="1" x14ac:dyDescent="0.45">
      <c r="A21" s="25" t="s">
        <v>257</v>
      </c>
      <c r="B21" s="30"/>
      <c r="C21" s="21" t="s">
        <v>258</v>
      </c>
      <c r="D21" s="7">
        <v>1000000</v>
      </c>
      <c r="E21" s="7">
        <v>1000000000000</v>
      </c>
      <c r="F21" s="7">
        <v>7149220837</v>
      </c>
      <c r="G21" s="7" t="s">
        <v>241</v>
      </c>
      <c r="H21" s="7" t="s">
        <v>247</v>
      </c>
      <c r="I21" s="19"/>
      <c r="J21" s="19"/>
    </row>
    <row r="22" spans="1:10" s="22" customFormat="1" x14ac:dyDescent="0.45">
      <c r="A22" s="24" t="s">
        <v>105</v>
      </c>
      <c r="B22" s="30"/>
      <c r="C22" s="21" t="s">
        <v>259</v>
      </c>
      <c r="D22" s="7">
        <v>5000000</v>
      </c>
      <c r="E22" s="7">
        <v>5000000000000</v>
      </c>
      <c r="F22" s="7">
        <v>48781845923</v>
      </c>
      <c r="G22" s="7">
        <v>23</v>
      </c>
      <c r="H22" s="7" t="s">
        <v>260</v>
      </c>
      <c r="I22" s="19"/>
      <c r="J22" s="19"/>
    </row>
    <row r="23" spans="1:10" s="22" customFormat="1" x14ac:dyDescent="0.45">
      <c r="A23" s="24" t="s">
        <v>261</v>
      </c>
      <c r="B23" s="30"/>
      <c r="C23" s="21" t="s">
        <v>262</v>
      </c>
      <c r="D23" s="7">
        <v>1500000</v>
      </c>
      <c r="E23" s="7">
        <v>1283550000000</v>
      </c>
      <c r="F23" s="7">
        <v>956442814</v>
      </c>
      <c r="G23" s="7">
        <v>23</v>
      </c>
      <c r="H23" s="7">
        <v>42</v>
      </c>
      <c r="I23" s="19"/>
      <c r="J23" s="19"/>
    </row>
    <row r="24" spans="1:10" s="22" customFormat="1" x14ac:dyDescent="0.45">
      <c r="A24" s="24" t="s">
        <v>263</v>
      </c>
      <c r="B24" s="30"/>
      <c r="C24" s="21" t="s">
        <v>264</v>
      </c>
      <c r="D24" s="7">
        <v>400000</v>
      </c>
      <c r="E24" s="7">
        <v>370280000000</v>
      </c>
      <c r="F24" s="7">
        <v>2531760421</v>
      </c>
      <c r="G24" s="7">
        <v>23</v>
      </c>
      <c r="H24" s="7">
        <v>45</v>
      </c>
      <c r="I24" s="19"/>
      <c r="J24" s="19"/>
    </row>
    <row r="25" spans="1:10" x14ac:dyDescent="0.45">
      <c r="A25" s="24" t="s">
        <v>104</v>
      </c>
      <c r="B25" s="30"/>
      <c r="C25" s="23" t="s">
        <v>104</v>
      </c>
      <c r="D25" s="7">
        <v>15000000</v>
      </c>
      <c r="E25" s="7">
        <v>15000000000000</v>
      </c>
      <c r="F25" s="7">
        <v>104105550329</v>
      </c>
      <c r="G25" s="7">
        <v>23</v>
      </c>
      <c r="H25" s="7">
        <v>41</v>
      </c>
    </row>
    <row r="26" spans="1:10" ht="54" x14ac:dyDescent="0.45">
      <c r="A26" s="24" t="s">
        <v>265</v>
      </c>
      <c r="B26" s="30"/>
      <c r="C26" s="21" t="s">
        <v>266</v>
      </c>
      <c r="D26" s="7">
        <v>2000000</v>
      </c>
      <c r="E26" s="7">
        <v>2000000000000</v>
      </c>
      <c r="F26" s="7">
        <v>16474273580</v>
      </c>
      <c r="G26" s="7">
        <v>23</v>
      </c>
      <c r="H26" s="7" t="s">
        <v>267</v>
      </c>
    </row>
    <row r="27" spans="1:10" s="22" customFormat="1" ht="16.5" customHeight="1" x14ac:dyDescent="0.45">
      <c r="A27" s="21" t="s">
        <v>268</v>
      </c>
      <c r="B27" s="31"/>
      <c r="C27" s="21" t="s">
        <v>269</v>
      </c>
      <c r="D27" s="7">
        <v>450000</v>
      </c>
      <c r="E27" s="7">
        <v>450000000000</v>
      </c>
      <c r="F27" s="7">
        <v>2451406406</v>
      </c>
      <c r="G27" s="7" t="s">
        <v>241</v>
      </c>
      <c r="H27" s="7">
        <v>38</v>
      </c>
      <c r="I27" s="19"/>
      <c r="J27" s="19"/>
    </row>
  </sheetData>
  <mergeCells count="7">
    <mergeCell ref="B17:B27"/>
    <mergeCell ref="A1:H1"/>
    <mergeCell ref="A2:H2"/>
    <mergeCell ref="A3:H3"/>
    <mergeCell ref="A4:N4"/>
    <mergeCell ref="A7:A16"/>
    <mergeCell ref="B7:B16"/>
  </mergeCells>
  <pageMargins left="0.7" right="0.7" top="0.75" bottom="0.75" header="0.3" footer="0.3"/>
  <pageSetup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Y9" sqref="Y9"/>
    </sheetView>
  </sheetViews>
  <sheetFormatPr defaultRowHeight="18.75" x14ac:dyDescent="0.25"/>
  <cols>
    <col min="1" max="1" width="30" style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1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1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</row>
    <row r="3" spans="1:19" ht="26.25" x14ac:dyDescent="0.25">
      <c r="A3" s="28" t="s">
        <v>175</v>
      </c>
      <c r="B3" s="28" t="s">
        <v>175</v>
      </c>
      <c r="C3" s="28" t="s">
        <v>175</v>
      </c>
      <c r="D3" s="28" t="s">
        <v>175</v>
      </c>
      <c r="E3" s="28" t="s">
        <v>175</v>
      </c>
      <c r="F3" s="28" t="s">
        <v>175</v>
      </c>
      <c r="G3" s="28" t="s">
        <v>175</v>
      </c>
      <c r="H3" s="28" t="s">
        <v>175</v>
      </c>
      <c r="I3" s="28" t="s">
        <v>175</v>
      </c>
      <c r="J3" s="28" t="s">
        <v>175</v>
      </c>
      <c r="K3" s="28" t="s">
        <v>175</v>
      </c>
      <c r="L3" s="28" t="s">
        <v>175</v>
      </c>
      <c r="M3" s="28" t="s">
        <v>175</v>
      </c>
      <c r="N3" s="28" t="s">
        <v>175</v>
      </c>
      <c r="O3" s="28" t="s">
        <v>175</v>
      </c>
      <c r="P3" s="28" t="s">
        <v>175</v>
      </c>
      <c r="Q3" s="28" t="s">
        <v>175</v>
      </c>
      <c r="R3" s="28" t="s">
        <v>175</v>
      </c>
      <c r="S3" s="28" t="s">
        <v>175</v>
      </c>
    </row>
    <row r="4" spans="1:19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</row>
    <row r="6" spans="1:19" ht="26.25" x14ac:dyDescent="0.25">
      <c r="A6" s="27" t="s">
        <v>3</v>
      </c>
      <c r="C6" s="27" t="s">
        <v>192</v>
      </c>
      <c r="D6" s="27" t="s">
        <v>192</v>
      </c>
      <c r="E6" s="27" t="s">
        <v>192</v>
      </c>
      <c r="F6" s="27" t="s">
        <v>192</v>
      </c>
      <c r="G6" s="27" t="s">
        <v>192</v>
      </c>
      <c r="I6" s="27" t="s">
        <v>177</v>
      </c>
      <c r="J6" s="27" t="s">
        <v>177</v>
      </c>
      <c r="K6" s="27" t="s">
        <v>177</v>
      </c>
      <c r="L6" s="27" t="s">
        <v>177</v>
      </c>
      <c r="M6" s="27" t="s">
        <v>177</v>
      </c>
      <c r="O6" s="27" t="s">
        <v>178</v>
      </c>
      <c r="P6" s="27" t="s">
        <v>178</v>
      </c>
      <c r="Q6" s="27" t="s">
        <v>178</v>
      </c>
      <c r="R6" s="27" t="s">
        <v>178</v>
      </c>
      <c r="S6" s="27" t="s">
        <v>178</v>
      </c>
    </row>
    <row r="7" spans="1:19" ht="26.25" x14ac:dyDescent="0.25">
      <c r="A7" s="27" t="s">
        <v>3</v>
      </c>
      <c r="C7" s="27" t="s">
        <v>193</v>
      </c>
      <c r="E7" s="27" t="s">
        <v>194</v>
      </c>
      <c r="G7" s="27" t="s">
        <v>195</v>
      </c>
      <c r="I7" s="27" t="s">
        <v>196</v>
      </c>
      <c r="K7" s="27" t="s">
        <v>181</v>
      </c>
      <c r="M7" s="27" t="s">
        <v>197</v>
      </c>
      <c r="O7" s="27" t="s">
        <v>196</v>
      </c>
      <c r="Q7" s="27" t="s">
        <v>181</v>
      </c>
      <c r="S7" s="27" t="s">
        <v>197</v>
      </c>
    </row>
    <row r="8" spans="1:19" ht="21" x14ac:dyDescent="0.25">
      <c r="A8" s="2" t="s">
        <v>25</v>
      </c>
      <c r="C8" s="1" t="s">
        <v>168</v>
      </c>
      <c r="E8" s="1">
        <v>9090119780</v>
      </c>
      <c r="G8" s="1">
        <v>93</v>
      </c>
      <c r="I8" s="1">
        <v>0</v>
      </c>
      <c r="K8" s="1">
        <v>0</v>
      </c>
      <c r="M8" s="1">
        <v>0</v>
      </c>
      <c r="O8" s="1">
        <v>845381139540</v>
      </c>
      <c r="Q8" s="1">
        <v>91866814919</v>
      </c>
      <c r="S8" s="1">
        <v>753514324621</v>
      </c>
    </row>
    <row r="9" spans="1:19" ht="21" x14ac:dyDescent="0.25">
      <c r="A9" s="2" t="s">
        <v>15</v>
      </c>
      <c r="C9" s="1" t="s">
        <v>198</v>
      </c>
      <c r="E9" s="1">
        <v>7000000</v>
      </c>
      <c r="G9" s="1">
        <v>86</v>
      </c>
      <c r="I9" s="1">
        <v>0</v>
      </c>
      <c r="K9" s="1">
        <v>0</v>
      </c>
      <c r="M9" s="1">
        <v>0</v>
      </c>
      <c r="O9" s="1">
        <v>602000000</v>
      </c>
      <c r="Q9" s="1">
        <v>69321212</v>
      </c>
      <c r="S9" s="1">
        <v>532678788</v>
      </c>
    </row>
    <row r="10" spans="1:19" ht="21" x14ac:dyDescent="0.25">
      <c r="A10" s="2" t="s">
        <v>27</v>
      </c>
      <c r="C10" s="1" t="s">
        <v>27</v>
      </c>
      <c r="E10" s="1" t="s">
        <v>27</v>
      </c>
      <c r="G10" s="1" t="s">
        <v>27</v>
      </c>
      <c r="I10" s="5">
        <f>SUM(I8:I9)</f>
        <v>0</v>
      </c>
      <c r="J10" s="2"/>
      <c r="K10" s="5">
        <f>SUM(K8:K9)</f>
        <v>0</v>
      </c>
      <c r="L10" s="2"/>
      <c r="M10" s="5">
        <f>SUM(M8:M9)</f>
        <v>0</v>
      </c>
      <c r="O10" s="5">
        <f>SUM(O8:O9)</f>
        <v>845983139540</v>
      </c>
      <c r="Q10" s="3">
        <f>SUM(Q8:Q9)</f>
        <v>91936136131</v>
      </c>
      <c r="S10" s="3">
        <f>SUM(S8:S9)</f>
        <v>754047003409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46"/>
  <sheetViews>
    <sheetView rightToLeft="1" topLeftCell="A40" workbookViewId="0">
      <selection activeCell="Y9" sqref="Y9"/>
    </sheetView>
  </sheetViews>
  <sheetFormatPr defaultRowHeight="18.75" x14ac:dyDescent="0.25"/>
  <cols>
    <col min="1" max="1" width="33.42578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</row>
    <row r="3" spans="1:13" ht="26.25" x14ac:dyDescent="0.25">
      <c r="A3" s="28" t="s">
        <v>175</v>
      </c>
      <c r="B3" s="28" t="s">
        <v>175</v>
      </c>
      <c r="C3" s="28" t="s">
        <v>175</v>
      </c>
      <c r="D3" s="28" t="s">
        <v>175</v>
      </c>
      <c r="E3" s="28" t="s">
        <v>175</v>
      </c>
      <c r="F3" s="28" t="s">
        <v>175</v>
      </c>
      <c r="G3" s="28" t="s">
        <v>175</v>
      </c>
      <c r="H3" s="28" t="s">
        <v>175</v>
      </c>
      <c r="I3" s="28" t="s">
        <v>175</v>
      </c>
      <c r="J3" s="28" t="s">
        <v>175</v>
      </c>
      <c r="K3" s="28" t="s">
        <v>175</v>
      </c>
      <c r="L3" s="28" t="s">
        <v>175</v>
      </c>
      <c r="M3" s="28" t="s">
        <v>175</v>
      </c>
    </row>
    <row r="4" spans="1:13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</row>
    <row r="6" spans="1:13" ht="27" thickBot="1" x14ac:dyDescent="0.3">
      <c r="A6" s="4" t="s">
        <v>176</v>
      </c>
      <c r="C6" s="27" t="s">
        <v>177</v>
      </c>
      <c r="D6" s="27" t="s">
        <v>177</v>
      </c>
      <c r="E6" s="27" t="s">
        <v>177</v>
      </c>
      <c r="F6" s="27" t="s">
        <v>177</v>
      </c>
      <c r="G6" s="27" t="s">
        <v>177</v>
      </c>
      <c r="I6" s="27" t="s">
        <v>178</v>
      </c>
      <c r="J6" s="27" t="s">
        <v>178</v>
      </c>
      <c r="K6" s="27" t="s">
        <v>178</v>
      </c>
      <c r="L6" s="27" t="s">
        <v>178</v>
      </c>
      <c r="M6" s="27" t="s">
        <v>178</v>
      </c>
    </row>
    <row r="7" spans="1:13" ht="27" thickBot="1" x14ac:dyDescent="0.3">
      <c r="A7" s="27" t="s">
        <v>179</v>
      </c>
      <c r="C7" s="27" t="s">
        <v>180</v>
      </c>
      <c r="E7" s="27" t="s">
        <v>181</v>
      </c>
      <c r="G7" s="27" t="s">
        <v>182</v>
      </c>
      <c r="I7" s="27" t="s">
        <v>180</v>
      </c>
      <c r="K7" s="27" t="s">
        <v>181</v>
      </c>
      <c r="M7" s="27" t="s">
        <v>182</v>
      </c>
    </row>
    <row r="8" spans="1:13" ht="21" x14ac:dyDescent="0.25">
      <c r="A8" s="2" t="s">
        <v>65</v>
      </c>
      <c r="C8" s="1">
        <v>8018808215</v>
      </c>
      <c r="E8" s="1" t="s">
        <v>27</v>
      </c>
      <c r="G8" s="1">
        <v>8018808215</v>
      </c>
      <c r="I8" s="1">
        <v>20789794520</v>
      </c>
      <c r="K8" s="1" t="s">
        <v>27</v>
      </c>
      <c r="M8" s="1">
        <v>20789794520</v>
      </c>
    </row>
    <row r="9" spans="1:13" ht="21" x14ac:dyDescent="0.25">
      <c r="A9" s="2" t="s">
        <v>52</v>
      </c>
      <c r="C9" s="1">
        <v>102318555688</v>
      </c>
      <c r="E9" s="1" t="s">
        <v>27</v>
      </c>
      <c r="G9" s="1">
        <v>102318555688</v>
      </c>
      <c r="I9" s="1">
        <v>264175059562</v>
      </c>
      <c r="K9" s="1" t="s">
        <v>27</v>
      </c>
      <c r="M9" s="1">
        <v>264175059562</v>
      </c>
    </row>
    <row r="10" spans="1:13" ht="21" x14ac:dyDescent="0.25">
      <c r="A10" s="2" t="s">
        <v>67</v>
      </c>
      <c r="C10" s="1">
        <v>29704847960</v>
      </c>
      <c r="E10" s="1" t="s">
        <v>27</v>
      </c>
      <c r="G10" s="1">
        <v>29704847960</v>
      </c>
      <c r="I10" s="1">
        <v>87904693851</v>
      </c>
      <c r="K10" s="1" t="s">
        <v>27</v>
      </c>
      <c r="M10" s="1">
        <v>87904693851</v>
      </c>
    </row>
    <row r="11" spans="1:13" ht="21" x14ac:dyDescent="0.25">
      <c r="A11" s="2" t="s">
        <v>86</v>
      </c>
      <c r="C11" s="1">
        <v>45373186813</v>
      </c>
      <c r="E11" s="1" t="s">
        <v>27</v>
      </c>
      <c r="G11" s="1">
        <v>45373186813</v>
      </c>
      <c r="I11" s="1">
        <v>947784540117</v>
      </c>
      <c r="K11" s="1" t="s">
        <v>27</v>
      </c>
      <c r="M11" s="1">
        <v>947784540117</v>
      </c>
    </row>
    <row r="12" spans="1:13" ht="21" x14ac:dyDescent="0.25">
      <c r="A12" s="2" t="s">
        <v>85</v>
      </c>
      <c r="C12" s="1">
        <v>77553113681</v>
      </c>
      <c r="E12" s="1" t="s">
        <v>27</v>
      </c>
      <c r="G12" s="1">
        <v>77553113681</v>
      </c>
      <c r="I12" s="1">
        <v>308694788819</v>
      </c>
      <c r="K12" s="1" t="s">
        <v>27</v>
      </c>
      <c r="M12" s="1">
        <v>308694788819</v>
      </c>
    </row>
    <row r="13" spans="1:13" ht="21" x14ac:dyDescent="0.25">
      <c r="A13" s="2" t="s">
        <v>66</v>
      </c>
      <c r="C13" s="1">
        <v>9498527398</v>
      </c>
      <c r="E13" s="1" t="s">
        <v>27</v>
      </c>
      <c r="G13" s="1">
        <v>9498527398</v>
      </c>
      <c r="I13" s="1">
        <v>29301369863</v>
      </c>
      <c r="K13" s="1" t="s">
        <v>27</v>
      </c>
      <c r="M13" s="1">
        <v>29301369863</v>
      </c>
    </row>
    <row r="14" spans="1:13" ht="21" x14ac:dyDescent="0.25">
      <c r="A14" s="2" t="s">
        <v>84</v>
      </c>
      <c r="C14" s="1">
        <v>2990365252</v>
      </c>
      <c r="E14" s="1" t="s">
        <v>27</v>
      </c>
      <c r="G14" s="1">
        <v>2990365252</v>
      </c>
      <c r="I14" s="1">
        <v>9189507730</v>
      </c>
      <c r="K14" s="1" t="s">
        <v>27</v>
      </c>
      <c r="M14" s="1">
        <v>9189507730</v>
      </c>
    </row>
    <row r="15" spans="1:13" ht="21" x14ac:dyDescent="0.25">
      <c r="A15" s="2" t="s">
        <v>83</v>
      </c>
      <c r="C15" s="1">
        <v>35967479449</v>
      </c>
      <c r="E15" s="1" t="s">
        <v>27</v>
      </c>
      <c r="G15" s="1">
        <v>35967479449</v>
      </c>
      <c r="I15" s="1">
        <v>108550781951</v>
      </c>
      <c r="K15" s="1" t="s">
        <v>27</v>
      </c>
      <c r="M15" s="1">
        <v>108550781951</v>
      </c>
    </row>
    <row r="16" spans="1:13" ht="21" x14ac:dyDescent="0.25">
      <c r="A16" s="2" t="s">
        <v>102</v>
      </c>
      <c r="C16" s="1">
        <v>85997141177</v>
      </c>
      <c r="E16" s="1" t="s">
        <v>27</v>
      </c>
      <c r="G16" s="1">
        <v>85997141177</v>
      </c>
      <c r="I16" s="1">
        <v>85997141177</v>
      </c>
      <c r="K16" s="1" t="s">
        <v>27</v>
      </c>
      <c r="M16" s="1">
        <v>85997141177</v>
      </c>
    </row>
    <row r="17" spans="1:13" ht="21" x14ac:dyDescent="0.25">
      <c r="A17" s="2" t="s">
        <v>82</v>
      </c>
      <c r="C17" s="1">
        <v>94788427026</v>
      </c>
      <c r="E17" s="1" t="s">
        <v>27</v>
      </c>
      <c r="G17" s="1">
        <v>94788427026</v>
      </c>
      <c r="I17" s="1">
        <v>273192500710</v>
      </c>
      <c r="K17" s="1" t="s">
        <v>27</v>
      </c>
      <c r="M17" s="1">
        <v>273192500710</v>
      </c>
    </row>
    <row r="18" spans="1:13" ht="21" x14ac:dyDescent="0.25">
      <c r="A18" s="2" t="s">
        <v>104</v>
      </c>
      <c r="C18" s="1">
        <v>292213114748</v>
      </c>
      <c r="E18" s="1" t="s">
        <v>27</v>
      </c>
      <c r="G18" s="1">
        <v>292213114748</v>
      </c>
      <c r="I18" s="1">
        <v>878989445317</v>
      </c>
      <c r="K18" s="1" t="s">
        <v>27</v>
      </c>
      <c r="M18" s="1">
        <v>878989445317</v>
      </c>
    </row>
    <row r="19" spans="1:13" ht="21" x14ac:dyDescent="0.25">
      <c r="A19" s="2" t="s">
        <v>81</v>
      </c>
      <c r="C19" s="1">
        <v>181653180720</v>
      </c>
      <c r="E19" s="1" t="s">
        <v>27</v>
      </c>
      <c r="G19" s="1">
        <v>181653180720</v>
      </c>
      <c r="I19" s="1">
        <v>525017734387</v>
      </c>
      <c r="K19" s="1" t="s">
        <v>27</v>
      </c>
      <c r="M19" s="1">
        <v>525017734387</v>
      </c>
    </row>
    <row r="20" spans="1:13" ht="21" x14ac:dyDescent="0.25">
      <c r="A20" s="2" t="s">
        <v>80</v>
      </c>
      <c r="C20" s="1">
        <v>5624065004</v>
      </c>
      <c r="E20" s="1" t="s">
        <v>27</v>
      </c>
      <c r="G20" s="1">
        <v>5624065004</v>
      </c>
      <c r="I20" s="1">
        <v>16492362584</v>
      </c>
      <c r="K20" s="1" t="s">
        <v>27</v>
      </c>
      <c r="M20" s="1">
        <v>16492362584</v>
      </c>
    </row>
    <row r="21" spans="1:13" ht="21" x14ac:dyDescent="0.25">
      <c r="A21" s="2" t="s">
        <v>105</v>
      </c>
      <c r="C21" s="1">
        <v>97404371562</v>
      </c>
      <c r="E21" s="1" t="s">
        <v>27</v>
      </c>
      <c r="G21" s="1">
        <v>97404371562</v>
      </c>
      <c r="I21" s="1">
        <v>292996481771</v>
      </c>
      <c r="K21" s="1" t="s">
        <v>27</v>
      </c>
      <c r="M21" s="1">
        <v>292996481771</v>
      </c>
    </row>
    <row r="22" spans="1:13" ht="21" x14ac:dyDescent="0.25">
      <c r="A22" s="2" t="s">
        <v>78</v>
      </c>
      <c r="C22" s="1">
        <v>752335144495</v>
      </c>
      <c r="E22" s="1" t="s">
        <v>27</v>
      </c>
      <c r="G22" s="1">
        <v>752335144495</v>
      </c>
      <c r="I22" s="1">
        <v>752335144495</v>
      </c>
      <c r="K22" s="1" t="s">
        <v>27</v>
      </c>
      <c r="M22" s="1">
        <v>752335144495</v>
      </c>
    </row>
    <row r="23" spans="1:13" ht="21" x14ac:dyDescent="0.25">
      <c r="A23" s="2" t="s">
        <v>69</v>
      </c>
      <c r="C23" s="1">
        <v>48054246577</v>
      </c>
      <c r="E23" s="1" t="s">
        <v>27</v>
      </c>
      <c r="G23" s="1">
        <v>48054246577</v>
      </c>
      <c r="I23" s="1">
        <v>140644264843</v>
      </c>
      <c r="K23" s="1" t="s">
        <v>27</v>
      </c>
      <c r="M23" s="1">
        <v>140644264843</v>
      </c>
    </row>
    <row r="24" spans="1:13" ht="21" x14ac:dyDescent="0.25">
      <c r="A24" s="2" t="s">
        <v>50</v>
      </c>
      <c r="C24" s="1">
        <v>48087454793</v>
      </c>
      <c r="E24" s="1" t="s">
        <v>27</v>
      </c>
      <c r="G24" s="1">
        <v>48087454793</v>
      </c>
      <c r="I24" s="1">
        <v>140059669429</v>
      </c>
      <c r="K24" s="1" t="s">
        <v>27</v>
      </c>
      <c r="M24" s="1">
        <v>140059669429</v>
      </c>
    </row>
    <row r="25" spans="1:13" ht="21" x14ac:dyDescent="0.25">
      <c r="A25" s="2" t="s">
        <v>87</v>
      </c>
      <c r="C25" s="1">
        <v>39872571091</v>
      </c>
      <c r="E25" s="1" t="s">
        <v>27</v>
      </c>
      <c r="G25" s="1">
        <v>39872571091</v>
      </c>
      <c r="I25" s="1">
        <v>117559298263</v>
      </c>
      <c r="K25" s="1" t="s">
        <v>27</v>
      </c>
      <c r="M25" s="1">
        <v>117559298263</v>
      </c>
    </row>
    <row r="26" spans="1:13" ht="21" x14ac:dyDescent="0.25">
      <c r="A26" s="2" t="s">
        <v>77</v>
      </c>
      <c r="C26" s="1">
        <v>317038502787</v>
      </c>
      <c r="E26" s="1" t="s">
        <v>27</v>
      </c>
      <c r="G26" s="1">
        <v>317038502787</v>
      </c>
      <c r="I26" s="1">
        <v>916474721832</v>
      </c>
      <c r="K26" s="1" t="s">
        <v>27</v>
      </c>
      <c r="M26" s="1">
        <v>916474721832</v>
      </c>
    </row>
    <row r="27" spans="1:13" ht="21" x14ac:dyDescent="0.25">
      <c r="A27" s="2" t="s">
        <v>76</v>
      </c>
      <c r="C27" s="1">
        <v>127436132798</v>
      </c>
      <c r="E27" s="1" t="s">
        <v>27</v>
      </c>
      <c r="G27" s="1">
        <v>127436132798</v>
      </c>
      <c r="I27" s="1">
        <v>368497840417</v>
      </c>
      <c r="K27" s="1" t="s">
        <v>27</v>
      </c>
      <c r="M27" s="1">
        <v>368497840417</v>
      </c>
    </row>
    <row r="28" spans="1:13" ht="21" x14ac:dyDescent="0.25">
      <c r="A28" s="2" t="s">
        <v>101</v>
      </c>
      <c r="C28" s="1">
        <v>41512768606</v>
      </c>
      <c r="E28" s="1" t="s">
        <v>27</v>
      </c>
      <c r="G28" s="1">
        <v>41512768606</v>
      </c>
      <c r="I28" s="1">
        <v>41512768606</v>
      </c>
      <c r="K28" s="1" t="s">
        <v>27</v>
      </c>
      <c r="M28" s="1">
        <v>41512768606</v>
      </c>
    </row>
    <row r="29" spans="1:13" ht="21" x14ac:dyDescent="0.25">
      <c r="A29" s="2" t="s">
        <v>75</v>
      </c>
      <c r="C29" s="1">
        <v>165923667996</v>
      </c>
      <c r="E29" s="1" t="s">
        <v>27</v>
      </c>
      <c r="G29" s="1">
        <v>165923667996</v>
      </c>
      <c r="I29" s="1">
        <v>482149582562</v>
      </c>
      <c r="K29" s="1" t="s">
        <v>27</v>
      </c>
      <c r="M29" s="1">
        <v>482149582562</v>
      </c>
    </row>
    <row r="30" spans="1:13" ht="21" x14ac:dyDescent="0.25">
      <c r="A30" s="2" t="s">
        <v>74</v>
      </c>
      <c r="C30" s="1">
        <v>38446256286</v>
      </c>
      <c r="E30" s="1" t="s">
        <v>27</v>
      </c>
      <c r="G30" s="1">
        <v>38446256286</v>
      </c>
      <c r="I30" s="1">
        <v>121217643081</v>
      </c>
      <c r="K30" s="1" t="s">
        <v>27</v>
      </c>
      <c r="M30" s="1">
        <v>121217643081</v>
      </c>
    </row>
    <row r="31" spans="1:13" ht="21" x14ac:dyDescent="0.25">
      <c r="A31" s="2" t="s">
        <v>89</v>
      </c>
      <c r="C31" s="1">
        <v>17381806281</v>
      </c>
      <c r="E31" s="1" t="s">
        <v>27</v>
      </c>
      <c r="G31" s="1">
        <v>17381806281</v>
      </c>
      <c r="I31" s="1">
        <v>51966482542</v>
      </c>
      <c r="K31" s="1" t="s">
        <v>27</v>
      </c>
      <c r="M31" s="1">
        <v>51966482542</v>
      </c>
    </row>
    <row r="32" spans="1:13" ht="21" x14ac:dyDescent="0.25">
      <c r="A32" s="2" t="s">
        <v>68</v>
      </c>
      <c r="C32" s="1">
        <v>49408091953</v>
      </c>
      <c r="E32" s="1" t="s">
        <v>27</v>
      </c>
      <c r="G32" s="1">
        <v>49408091953</v>
      </c>
      <c r="I32" s="1">
        <v>146205537937</v>
      </c>
      <c r="K32" s="1" t="s">
        <v>27</v>
      </c>
      <c r="M32" s="1">
        <v>146205537937</v>
      </c>
    </row>
    <row r="33" spans="1:13" ht="21" x14ac:dyDescent="0.25">
      <c r="A33" s="2" t="s">
        <v>49</v>
      </c>
      <c r="C33" s="1">
        <v>19192397261</v>
      </c>
      <c r="E33" s="1" t="s">
        <v>27</v>
      </c>
      <c r="G33" s="1">
        <v>19192397261</v>
      </c>
      <c r="I33" s="1">
        <v>58602739726</v>
      </c>
      <c r="K33" s="1" t="s">
        <v>27</v>
      </c>
      <c r="M33" s="1">
        <v>58602739726</v>
      </c>
    </row>
    <row r="34" spans="1:13" ht="21" x14ac:dyDescent="0.25">
      <c r="A34" s="2" t="s">
        <v>73</v>
      </c>
      <c r="C34" s="1">
        <v>62248598698</v>
      </c>
      <c r="E34" s="1" t="s">
        <v>27</v>
      </c>
      <c r="G34" s="1">
        <v>62248598698</v>
      </c>
      <c r="I34" s="1">
        <v>179896000451</v>
      </c>
      <c r="K34" s="1" t="s">
        <v>27</v>
      </c>
      <c r="M34" s="1">
        <v>179896000451</v>
      </c>
    </row>
    <row r="35" spans="1:13" ht="21" x14ac:dyDescent="0.25">
      <c r="A35" s="2" t="s">
        <v>88</v>
      </c>
      <c r="C35" s="1">
        <v>8856339042</v>
      </c>
      <c r="E35" s="1" t="s">
        <v>27</v>
      </c>
      <c r="G35" s="1">
        <v>8856339042</v>
      </c>
      <c r="I35" s="1">
        <v>26368869863</v>
      </c>
      <c r="K35" s="1" t="s">
        <v>27</v>
      </c>
      <c r="M35" s="1">
        <v>26368869863</v>
      </c>
    </row>
    <row r="36" spans="1:13" ht="21" x14ac:dyDescent="0.25">
      <c r="A36" s="2" t="s">
        <v>43</v>
      </c>
      <c r="C36" s="1">
        <v>29219326028</v>
      </c>
      <c r="E36" s="1" t="s">
        <v>27</v>
      </c>
      <c r="G36" s="1">
        <v>29219326028</v>
      </c>
      <c r="I36" s="1">
        <v>84387945205</v>
      </c>
      <c r="K36" s="1" t="s">
        <v>27</v>
      </c>
      <c r="M36" s="1">
        <v>84387945205</v>
      </c>
    </row>
    <row r="37" spans="1:13" ht="21" x14ac:dyDescent="0.25">
      <c r="A37" s="2" t="s">
        <v>72</v>
      </c>
      <c r="C37" s="1">
        <v>153592524663</v>
      </c>
      <c r="E37" s="1" t="s">
        <v>27</v>
      </c>
      <c r="G37" s="1">
        <v>153592524663</v>
      </c>
      <c r="I37" s="1">
        <v>453944982137</v>
      </c>
      <c r="K37" s="1" t="s">
        <v>27</v>
      </c>
      <c r="M37" s="1">
        <v>453944982137</v>
      </c>
    </row>
    <row r="38" spans="1:13" ht="21" x14ac:dyDescent="0.25">
      <c r="A38" s="2" t="s">
        <v>53</v>
      </c>
      <c r="C38" s="1">
        <v>73014085764</v>
      </c>
      <c r="E38" s="1" t="s">
        <v>27</v>
      </c>
      <c r="G38" s="1">
        <v>73014085764</v>
      </c>
      <c r="I38" s="1">
        <v>224859157236</v>
      </c>
      <c r="K38" s="1" t="s">
        <v>27</v>
      </c>
      <c r="M38" s="1">
        <v>224859157236</v>
      </c>
    </row>
    <row r="39" spans="1:13" ht="21" x14ac:dyDescent="0.25">
      <c r="A39" s="2" t="s">
        <v>183</v>
      </c>
      <c r="C39" s="1">
        <v>0</v>
      </c>
      <c r="E39" s="1" t="s">
        <v>27</v>
      </c>
      <c r="G39" s="1">
        <v>0</v>
      </c>
      <c r="I39" s="1">
        <v>95177465754</v>
      </c>
      <c r="K39" s="1" t="s">
        <v>27</v>
      </c>
      <c r="M39" s="1">
        <v>95177465754</v>
      </c>
    </row>
    <row r="40" spans="1:13" ht="21" x14ac:dyDescent="0.25">
      <c r="A40" s="2" t="s">
        <v>70</v>
      </c>
      <c r="C40" s="1">
        <v>153507386633</v>
      </c>
      <c r="E40" s="1" t="s">
        <v>27</v>
      </c>
      <c r="G40" s="1">
        <v>153507386633</v>
      </c>
      <c r="I40" s="1">
        <v>411724839579</v>
      </c>
      <c r="K40" s="1" t="s">
        <v>27</v>
      </c>
      <c r="M40" s="1">
        <v>411724839579</v>
      </c>
    </row>
    <row r="41" spans="1:13" ht="21" x14ac:dyDescent="0.25">
      <c r="A41" s="2" t="s">
        <v>184</v>
      </c>
      <c r="C41" s="1">
        <v>0</v>
      </c>
      <c r="E41" s="1" t="s">
        <v>27</v>
      </c>
      <c r="G41" s="1">
        <v>0</v>
      </c>
      <c r="I41" s="1">
        <v>204074479398</v>
      </c>
      <c r="K41" s="1" t="s">
        <v>27</v>
      </c>
      <c r="M41" s="1">
        <v>204074479398</v>
      </c>
    </row>
    <row r="42" spans="1:13" ht="21" x14ac:dyDescent="0.25">
      <c r="A42" s="2" t="s">
        <v>71</v>
      </c>
      <c r="C42" s="1">
        <v>982816780822</v>
      </c>
      <c r="E42" s="1" t="s">
        <v>27</v>
      </c>
      <c r="G42" s="1">
        <v>982816780822</v>
      </c>
      <c r="I42" s="1">
        <v>1867962328767</v>
      </c>
      <c r="K42" s="1" t="s">
        <v>27</v>
      </c>
      <c r="M42" s="1">
        <v>1867962328767</v>
      </c>
    </row>
    <row r="43" spans="1:13" ht="21" x14ac:dyDescent="0.25">
      <c r="A43" s="2" t="s">
        <v>64</v>
      </c>
      <c r="C43" s="1">
        <v>19657010761</v>
      </c>
      <c r="E43" s="1" t="s">
        <v>27</v>
      </c>
      <c r="G43" s="1">
        <v>19657010761</v>
      </c>
      <c r="I43" s="1">
        <v>58603414871</v>
      </c>
      <c r="K43" s="1" t="s">
        <v>27</v>
      </c>
      <c r="M43" s="1">
        <v>58603414871</v>
      </c>
    </row>
    <row r="44" spans="1:13" ht="21" x14ac:dyDescent="0.25">
      <c r="A44" s="2" t="s">
        <v>51</v>
      </c>
      <c r="C44" s="1">
        <v>40240547946</v>
      </c>
      <c r="E44" s="1" t="s">
        <v>27</v>
      </c>
      <c r="G44" s="1">
        <v>40240547946</v>
      </c>
      <c r="I44" s="1">
        <v>117204744293</v>
      </c>
      <c r="K44" s="1" t="s">
        <v>27</v>
      </c>
      <c r="M44" s="1">
        <v>117204744293</v>
      </c>
    </row>
    <row r="45" spans="1:13" ht="21.75" thickBot="1" x14ac:dyDescent="0.3">
      <c r="A45" s="2" t="s">
        <v>185</v>
      </c>
      <c r="C45" s="1">
        <v>0</v>
      </c>
      <c r="E45" s="1" t="s">
        <v>27</v>
      </c>
      <c r="G45" s="1">
        <v>0</v>
      </c>
      <c r="I45" s="1">
        <v>244732814341</v>
      </c>
      <c r="K45" s="1" t="s">
        <v>27</v>
      </c>
      <c r="M45" s="1">
        <v>244732814341</v>
      </c>
    </row>
    <row r="46" spans="1:13" ht="21.75" thickBot="1" x14ac:dyDescent="0.3">
      <c r="A46" s="2" t="s">
        <v>27</v>
      </c>
      <c r="C46" s="5">
        <f>SUM(C8:C45)</f>
        <v>4256946825974</v>
      </c>
      <c r="D46" s="2"/>
      <c r="E46" s="5">
        <f>SUM(E8:E45)</f>
        <v>0</v>
      </c>
      <c r="F46" s="2"/>
      <c r="G46" s="5">
        <f>SUM(G8:G45)</f>
        <v>4256946825974</v>
      </c>
      <c r="I46" s="5">
        <f>SUM(I8:I45)</f>
        <v>11155238937987</v>
      </c>
      <c r="J46" s="2"/>
      <c r="K46" s="5">
        <f>SUM(K8:K45)</f>
        <v>0</v>
      </c>
      <c r="L46" s="2"/>
      <c r="M46" s="5">
        <f>SUM(M8:M45)</f>
        <v>11155238937987</v>
      </c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EBE32-B7CA-4999-AF0C-7E23964F8664}">
  <dimension ref="A2:M135"/>
  <sheetViews>
    <sheetView rightToLeft="1" topLeftCell="A126" workbookViewId="0">
      <selection activeCell="Y9" sqref="Y9"/>
    </sheetView>
  </sheetViews>
  <sheetFormatPr defaultRowHeight="18.75" x14ac:dyDescent="0.25"/>
  <cols>
    <col min="1" max="1" width="33.42578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</row>
    <row r="3" spans="1:13" ht="26.25" x14ac:dyDescent="0.25">
      <c r="A3" s="28" t="s">
        <v>175</v>
      </c>
      <c r="B3" s="28" t="s">
        <v>175</v>
      </c>
      <c r="C3" s="28" t="s">
        <v>175</v>
      </c>
      <c r="D3" s="28" t="s">
        <v>175</v>
      </c>
      <c r="E3" s="28" t="s">
        <v>175</v>
      </c>
      <c r="F3" s="28" t="s">
        <v>175</v>
      </c>
      <c r="G3" s="28" t="s">
        <v>175</v>
      </c>
      <c r="H3" s="28" t="s">
        <v>175</v>
      </c>
      <c r="I3" s="28" t="s">
        <v>175</v>
      </c>
      <c r="J3" s="28" t="s">
        <v>175</v>
      </c>
      <c r="K3" s="28" t="s">
        <v>175</v>
      </c>
      <c r="L3" s="28" t="s">
        <v>175</v>
      </c>
      <c r="M3" s="28" t="s">
        <v>175</v>
      </c>
    </row>
    <row r="4" spans="1:13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</row>
    <row r="6" spans="1:13" ht="27" thickBot="1" x14ac:dyDescent="0.3">
      <c r="A6" s="4" t="s">
        <v>176</v>
      </c>
      <c r="C6" s="27" t="s">
        <v>177</v>
      </c>
      <c r="D6" s="27" t="s">
        <v>177</v>
      </c>
      <c r="E6" s="27" t="s">
        <v>177</v>
      </c>
      <c r="F6" s="27" t="s">
        <v>177</v>
      </c>
      <c r="G6" s="27" t="s">
        <v>177</v>
      </c>
      <c r="I6" s="27" t="s">
        <v>178</v>
      </c>
      <c r="J6" s="27" t="s">
        <v>178</v>
      </c>
      <c r="K6" s="27" t="s">
        <v>178</v>
      </c>
      <c r="L6" s="27" t="s">
        <v>178</v>
      </c>
      <c r="M6" s="27" t="s">
        <v>178</v>
      </c>
    </row>
    <row r="7" spans="1:13" ht="27" thickBot="1" x14ac:dyDescent="0.3">
      <c r="A7" s="4" t="s">
        <v>179</v>
      </c>
      <c r="C7" s="4" t="s">
        <v>180</v>
      </c>
      <c r="E7" s="4" t="s">
        <v>181</v>
      </c>
      <c r="G7" s="4" t="s">
        <v>182</v>
      </c>
      <c r="I7" s="4" t="s">
        <v>180</v>
      </c>
      <c r="K7" s="4" t="s">
        <v>181</v>
      </c>
      <c r="M7" s="4" t="s">
        <v>182</v>
      </c>
    </row>
    <row r="8" spans="1:13" ht="21" x14ac:dyDescent="0.25">
      <c r="A8" s="2" t="s">
        <v>147</v>
      </c>
      <c r="C8" s="1">
        <v>41116</v>
      </c>
      <c r="E8" s="1">
        <v>0</v>
      </c>
      <c r="G8" s="1">
        <f>+C8-E8</f>
        <v>41116</v>
      </c>
      <c r="I8" s="1">
        <v>75534</v>
      </c>
      <c r="K8" s="1">
        <v>0</v>
      </c>
      <c r="M8" s="1">
        <v>75534</v>
      </c>
    </row>
    <row r="9" spans="1:13" ht="21" x14ac:dyDescent="0.25">
      <c r="A9" s="2" t="s">
        <v>148</v>
      </c>
      <c r="C9" s="1">
        <v>11765851015</v>
      </c>
      <c r="E9" s="1">
        <v>0</v>
      </c>
      <c r="G9" s="1">
        <f t="shared" ref="G9:G72" si="0">+C9-E9</f>
        <v>11765851015</v>
      </c>
      <c r="I9" s="1">
        <v>23799148341</v>
      </c>
      <c r="K9" s="1">
        <v>0</v>
      </c>
      <c r="M9" s="1">
        <v>23799148341</v>
      </c>
    </row>
    <row r="10" spans="1:13" ht="21" x14ac:dyDescent="0.25">
      <c r="A10" s="2" t="s">
        <v>150</v>
      </c>
      <c r="C10" s="1">
        <v>22685</v>
      </c>
      <c r="E10" s="1">
        <v>0</v>
      </c>
      <c r="G10" s="1">
        <f t="shared" si="0"/>
        <v>22685</v>
      </c>
      <c r="I10" s="1">
        <v>96445</v>
      </c>
      <c r="K10" s="1">
        <v>0</v>
      </c>
      <c r="M10" s="1">
        <v>96445</v>
      </c>
    </row>
    <row r="11" spans="1:13" ht="21" x14ac:dyDescent="0.25">
      <c r="A11" s="2" t="s">
        <v>151</v>
      </c>
      <c r="C11" s="1">
        <v>14066</v>
      </c>
      <c r="E11" s="1">
        <v>0</v>
      </c>
      <c r="G11" s="1">
        <f t="shared" si="0"/>
        <v>14066</v>
      </c>
      <c r="I11" s="1">
        <v>50430</v>
      </c>
      <c r="K11" s="1">
        <v>0</v>
      </c>
      <c r="M11" s="1">
        <v>50430</v>
      </c>
    </row>
    <row r="12" spans="1:13" ht="21" x14ac:dyDescent="0.25">
      <c r="A12" s="2" t="s">
        <v>152</v>
      </c>
      <c r="C12" s="1">
        <v>39372</v>
      </c>
      <c r="E12" s="1">
        <v>0</v>
      </c>
      <c r="G12" s="1">
        <f t="shared" si="0"/>
        <v>39372</v>
      </c>
      <c r="I12" s="1">
        <v>63843</v>
      </c>
      <c r="K12" s="1">
        <v>0</v>
      </c>
      <c r="M12" s="1">
        <v>63843</v>
      </c>
    </row>
    <row r="13" spans="1:13" ht="21" x14ac:dyDescent="0.25">
      <c r="A13" s="2" t="s">
        <v>153</v>
      </c>
      <c r="C13" s="1">
        <v>2628533123</v>
      </c>
      <c r="E13" s="1">
        <v>0</v>
      </c>
      <c r="G13" s="1">
        <f t="shared" si="0"/>
        <v>2628533123</v>
      </c>
      <c r="I13" s="1">
        <v>2628539066</v>
      </c>
      <c r="K13" s="1">
        <v>0</v>
      </c>
      <c r="M13" s="1">
        <v>2628539066</v>
      </c>
    </row>
    <row r="14" spans="1:13" ht="21" x14ac:dyDescent="0.25">
      <c r="A14" s="2" t="s">
        <v>154</v>
      </c>
      <c r="C14" s="1">
        <v>39959</v>
      </c>
      <c r="E14" s="1">
        <v>0</v>
      </c>
      <c r="G14" s="1">
        <f t="shared" si="0"/>
        <v>39959</v>
      </c>
      <c r="I14" s="1">
        <v>117324</v>
      </c>
      <c r="K14" s="1">
        <v>0</v>
      </c>
      <c r="M14" s="1">
        <v>117324</v>
      </c>
    </row>
    <row r="15" spans="1:13" ht="21" x14ac:dyDescent="0.25">
      <c r="A15" s="2" t="s">
        <v>155</v>
      </c>
      <c r="C15" s="1">
        <v>29963</v>
      </c>
      <c r="E15" s="1">
        <v>0</v>
      </c>
      <c r="G15" s="1">
        <f t="shared" si="0"/>
        <v>29963</v>
      </c>
      <c r="I15" s="1">
        <v>112601</v>
      </c>
      <c r="K15" s="1">
        <v>0</v>
      </c>
      <c r="M15" s="1">
        <v>112601</v>
      </c>
    </row>
    <row r="16" spans="1:13" ht="21" x14ac:dyDescent="0.25">
      <c r="A16" s="2" t="s">
        <v>172</v>
      </c>
      <c r="C16" s="1">
        <v>0</v>
      </c>
      <c r="E16" s="1">
        <v>0</v>
      </c>
      <c r="G16" s="1">
        <f t="shared" si="0"/>
        <v>0</v>
      </c>
      <c r="I16" s="1">
        <v>28054794533</v>
      </c>
      <c r="K16" s="1">
        <v>0</v>
      </c>
      <c r="M16" s="1">
        <v>28054794533</v>
      </c>
    </row>
    <row r="17" spans="1:13" ht="21" x14ac:dyDescent="0.25">
      <c r="A17" s="2" t="s">
        <v>172</v>
      </c>
      <c r="C17" s="1">
        <v>0</v>
      </c>
      <c r="E17" s="1">
        <v>0</v>
      </c>
      <c r="G17" s="1">
        <f t="shared" si="0"/>
        <v>0</v>
      </c>
      <c r="I17" s="1">
        <v>22443835615</v>
      </c>
      <c r="K17" s="1">
        <v>0</v>
      </c>
      <c r="M17" s="1">
        <v>22443835615</v>
      </c>
    </row>
    <row r="18" spans="1:13" ht="21" x14ac:dyDescent="0.25">
      <c r="A18" s="2" t="s">
        <v>172</v>
      </c>
      <c r="C18" s="1">
        <v>0</v>
      </c>
      <c r="E18" s="1">
        <v>0</v>
      </c>
      <c r="G18" s="1">
        <f t="shared" si="0"/>
        <v>0</v>
      </c>
      <c r="I18" s="1">
        <v>98980821934</v>
      </c>
      <c r="K18" s="1">
        <v>0</v>
      </c>
      <c r="M18" s="1">
        <v>98980821934</v>
      </c>
    </row>
    <row r="19" spans="1:13" ht="21" x14ac:dyDescent="0.25">
      <c r="A19" s="2" t="s">
        <v>156</v>
      </c>
      <c r="C19" s="1">
        <v>83013698632</v>
      </c>
      <c r="E19" s="1">
        <v>0</v>
      </c>
      <c r="G19" s="1">
        <f t="shared" si="0"/>
        <v>83013698632</v>
      </c>
      <c r="I19" s="1">
        <v>246082191781</v>
      </c>
      <c r="K19" s="1">
        <v>0</v>
      </c>
      <c r="M19" s="1">
        <v>246082191781</v>
      </c>
    </row>
    <row r="20" spans="1:13" ht="21" x14ac:dyDescent="0.25">
      <c r="A20" s="2" t="s">
        <v>172</v>
      </c>
      <c r="C20" s="1">
        <v>0</v>
      </c>
      <c r="E20" s="1">
        <v>0</v>
      </c>
      <c r="G20" s="1">
        <f t="shared" si="0"/>
        <v>0</v>
      </c>
      <c r="I20" s="1">
        <v>157808219184</v>
      </c>
      <c r="K20" s="1">
        <v>374606995</v>
      </c>
      <c r="M20" s="1">
        <v>157433612189</v>
      </c>
    </row>
    <row r="21" spans="1:13" ht="21" x14ac:dyDescent="0.25">
      <c r="A21" s="2" t="s">
        <v>157</v>
      </c>
      <c r="C21" s="1">
        <v>0</v>
      </c>
      <c r="E21" s="1">
        <v>0</v>
      </c>
      <c r="G21" s="1">
        <f t="shared" si="0"/>
        <v>0</v>
      </c>
      <c r="I21" s="1">
        <v>1607</v>
      </c>
      <c r="K21" s="1">
        <v>0</v>
      </c>
      <c r="M21" s="1">
        <v>1607</v>
      </c>
    </row>
    <row r="22" spans="1:13" ht="21" x14ac:dyDescent="0.25">
      <c r="A22" s="2" t="s">
        <v>172</v>
      </c>
      <c r="C22" s="1">
        <v>0</v>
      </c>
      <c r="E22" s="1">
        <v>0</v>
      </c>
      <c r="G22" s="1">
        <f t="shared" si="0"/>
        <v>0</v>
      </c>
      <c r="I22" s="1">
        <v>94684931519</v>
      </c>
      <c r="K22" s="1">
        <v>0</v>
      </c>
      <c r="M22" s="1">
        <v>94684931519</v>
      </c>
    </row>
    <row r="23" spans="1:13" ht="21" x14ac:dyDescent="0.25">
      <c r="A23" s="2" t="s">
        <v>151</v>
      </c>
      <c r="C23" s="1">
        <v>24904109597</v>
      </c>
      <c r="E23" s="1">
        <v>0</v>
      </c>
      <c r="G23" s="1">
        <f t="shared" si="0"/>
        <v>24904109597</v>
      </c>
      <c r="I23" s="1">
        <v>73824657538</v>
      </c>
      <c r="K23" s="1">
        <v>135478372</v>
      </c>
      <c r="M23" s="1">
        <v>73689179166</v>
      </c>
    </row>
    <row r="24" spans="1:13" ht="21" x14ac:dyDescent="0.25">
      <c r="A24" s="2" t="s">
        <v>186</v>
      </c>
      <c r="C24" s="1">
        <v>0</v>
      </c>
      <c r="E24" s="1">
        <v>0</v>
      </c>
      <c r="G24" s="1">
        <f t="shared" si="0"/>
        <v>0</v>
      </c>
      <c r="I24" s="1">
        <v>146761643831</v>
      </c>
      <c r="K24" s="1">
        <v>0</v>
      </c>
      <c r="M24" s="1">
        <v>146761643831</v>
      </c>
    </row>
    <row r="25" spans="1:13" ht="21" x14ac:dyDescent="0.25">
      <c r="A25" s="2" t="s">
        <v>187</v>
      </c>
      <c r="C25" s="1">
        <v>0</v>
      </c>
      <c r="E25" s="1">
        <v>0</v>
      </c>
      <c r="G25" s="1">
        <f t="shared" si="0"/>
        <v>0</v>
      </c>
      <c r="I25" s="1">
        <v>11221917811</v>
      </c>
      <c r="K25" s="1">
        <v>69975175</v>
      </c>
      <c r="M25" s="1">
        <v>11151942636</v>
      </c>
    </row>
    <row r="26" spans="1:13" ht="21" x14ac:dyDescent="0.25">
      <c r="A26" s="2" t="s">
        <v>151</v>
      </c>
      <c r="C26" s="1">
        <v>20904109610</v>
      </c>
      <c r="E26" s="1">
        <v>0</v>
      </c>
      <c r="G26" s="1">
        <f t="shared" si="0"/>
        <v>20904109610</v>
      </c>
      <c r="I26" s="1">
        <v>75260273992</v>
      </c>
      <c r="K26" s="1">
        <v>31710887</v>
      </c>
      <c r="M26" s="1">
        <v>75228563105</v>
      </c>
    </row>
    <row r="27" spans="1:13" ht="21" x14ac:dyDescent="0.25">
      <c r="A27" s="2" t="s">
        <v>172</v>
      </c>
      <c r="C27" s="1">
        <v>0</v>
      </c>
      <c r="E27" s="1">
        <v>0</v>
      </c>
      <c r="G27" s="1">
        <f t="shared" si="0"/>
        <v>0</v>
      </c>
      <c r="I27" s="1">
        <v>7671232881</v>
      </c>
      <c r="K27" s="1">
        <v>0</v>
      </c>
      <c r="M27" s="1">
        <v>7671232881</v>
      </c>
    </row>
    <row r="28" spans="1:13" ht="21" x14ac:dyDescent="0.25">
      <c r="A28" s="2" t="s">
        <v>155</v>
      </c>
      <c r="C28" s="1">
        <v>276027397273</v>
      </c>
      <c r="E28" s="1">
        <v>50140208</v>
      </c>
      <c r="G28" s="1">
        <f t="shared" si="0"/>
        <v>275977257065</v>
      </c>
      <c r="I28" s="1">
        <v>819589041109</v>
      </c>
      <c r="K28" s="1">
        <v>1726417990</v>
      </c>
      <c r="M28" s="1">
        <v>817862623119</v>
      </c>
    </row>
    <row r="29" spans="1:13" ht="21" x14ac:dyDescent="0.25">
      <c r="A29" s="2" t="s">
        <v>151</v>
      </c>
      <c r="C29" s="1">
        <v>38739726028</v>
      </c>
      <c r="E29" s="1">
        <v>0</v>
      </c>
      <c r="G29" s="1">
        <f t="shared" si="0"/>
        <v>38739726028</v>
      </c>
      <c r="I29" s="1">
        <v>114838356155</v>
      </c>
      <c r="K29" s="1">
        <v>52837257</v>
      </c>
      <c r="M29" s="1">
        <v>114785518898</v>
      </c>
    </row>
    <row r="30" spans="1:13" ht="21" x14ac:dyDescent="0.25">
      <c r="A30" s="2" t="s">
        <v>172</v>
      </c>
      <c r="C30" s="1">
        <v>0</v>
      </c>
      <c r="E30" s="1">
        <v>0</v>
      </c>
      <c r="G30" s="1">
        <f t="shared" si="0"/>
        <v>0</v>
      </c>
      <c r="I30" s="1">
        <v>19638356165</v>
      </c>
      <c r="K30" s="1">
        <v>0</v>
      </c>
      <c r="M30" s="1">
        <v>19638356165</v>
      </c>
    </row>
    <row r="31" spans="1:13" ht="21" x14ac:dyDescent="0.25">
      <c r="A31" s="2" t="s">
        <v>151</v>
      </c>
      <c r="C31" s="1">
        <v>40123287657</v>
      </c>
      <c r="E31" s="1">
        <v>0</v>
      </c>
      <c r="G31" s="1">
        <f t="shared" si="0"/>
        <v>40123287657</v>
      </c>
      <c r="I31" s="1">
        <v>118939725990</v>
      </c>
      <c r="K31" s="1">
        <v>54724303</v>
      </c>
      <c r="M31" s="1">
        <v>118885001687</v>
      </c>
    </row>
    <row r="32" spans="1:13" ht="21" x14ac:dyDescent="0.25">
      <c r="A32" s="2" t="s">
        <v>156</v>
      </c>
      <c r="C32" s="1">
        <v>69178082222</v>
      </c>
      <c r="E32" s="1">
        <v>0</v>
      </c>
      <c r="G32" s="1">
        <f t="shared" si="0"/>
        <v>69178082222</v>
      </c>
      <c r="I32" s="1">
        <v>205068493151</v>
      </c>
      <c r="K32" s="1">
        <v>192140991</v>
      </c>
      <c r="M32" s="1">
        <v>204876352160</v>
      </c>
    </row>
    <row r="33" spans="1:13" ht="21" x14ac:dyDescent="0.25">
      <c r="A33" s="2" t="s">
        <v>147</v>
      </c>
      <c r="C33" s="1">
        <v>0</v>
      </c>
      <c r="E33" s="1">
        <v>0</v>
      </c>
      <c r="G33" s="1">
        <f t="shared" si="0"/>
        <v>0</v>
      </c>
      <c r="I33" s="1">
        <v>4352054821</v>
      </c>
      <c r="K33" s="1">
        <v>0</v>
      </c>
      <c r="M33" s="1">
        <v>4352054821</v>
      </c>
    </row>
    <row r="34" spans="1:13" ht="21" x14ac:dyDescent="0.25">
      <c r="A34" s="2" t="s">
        <v>172</v>
      </c>
      <c r="C34" s="1">
        <v>0</v>
      </c>
      <c r="E34" s="1">
        <v>0</v>
      </c>
      <c r="G34" s="1">
        <f t="shared" si="0"/>
        <v>0</v>
      </c>
      <c r="I34" s="1">
        <v>83638356165</v>
      </c>
      <c r="K34" s="1">
        <v>278151255</v>
      </c>
      <c r="M34" s="1">
        <v>83360204910</v>
      </c>
    </row>
    <row r="35" spans="1:13" ht="21" x14ac:dyDescent="0.25">
      <c r="A35" s="2" t="s">
        <v>155</v>
      </c>
      <c r="C35" s="1">
        <v>99879452048</v>
      </c>
      <c r="E35" s="1">
        <v>735192611</v>
      </c>
      <c r="G35" s="1">
        <f t="shared" si="0"/>
        <v>99144259437</v>
      </c>
      <c r="I35" s="1">
        <v>299638356158</v>
      </c>
      <c r="K35" s="1">
        <v>1044172163</v>
      </c>
      <c r="M35" s="1">
        <v>298594183995</v>
      </c>
    </row>
    <row r="36" spans="1:13" ht="21" x14ac:dyDescent="0.25">
      <c r="A36" s="2" t="s">
        <v>158</v>
      </c>
      <c r="C36" s="1">
        <v>11041095907</v>
      </c>
      <c r="E36" s="1">
        <v>0</v>
      </c>
      <c r="G36" s="1">
        <f t="shared" si="0"/>
        <v>11041095907</v>
      </c>
      <c r="I36" s="1">
        <v>33123287670</v>
      </c>
      <c r="K36" s="1">
        <v>148710579</v>
      </c>
      <c r="M36" s="1">
        <v>32974577091</v>
      </c>
    </row>
    <row r="37" spans="1:13" ht="21" x14ac:dyDescent="0.25">
      <c r="A37" s="2" t="s">
        <v>158</v>
      </c>
      <c r="C37" s="1">
        <v>1621</v>
      </c>
      <c r="E37" s="1">
        <v>0</v>
      </c>
      <c r="G37" s="1">
        <f t="shared" si="0"/>
        <v>1621</v>
      </c>
      <c r="I37" s="1">
        <v>149856166014</v>
      </c>
      <c r="K37" s="1">
        <v>0</v>
      </c>
      <c r="M37" s="1">
        <v>149856166014</v>
      </c>
    </row>
    <row r="38" spans="1:13" ht="21" x14ac:dyDescent="0.25">
      <c r="A38" s="2" t="s">
        <v>155</v>
      </c>
      <c r="C38" s="1">
        <v>90953424669</v>
      </c>
      <c r="E38" s="1">
        <v>12450930</v>
      </c>
      <c r="G38" s="1">
        <f t="shared" si="0"/>
        <v>90940973739</v>
      </c>
      <c r="I38" s="1">
        <v>270328767135</v>
      </c>
      <c r="K38" s="1">
        <v>453624109</v>
      </c>
      <c r="M38" s="1">
        <v>269875143026</v>
      </c>
    </row>
    <row r="39" spans="1:13" ht="21" x14ac:dyDescent="0.25">
      <c r="A39" s="2" t="s">
        <v>160</v>
      </c>
      <c r="C39" s="1">
        <v>10</v>
      </c>
      <c r="E39" s="1">
        <v>0</v>
      </c>
      <c r="G39" s="1">
        <f t="shared" si="0"/>
        <v>10</v>
      </c>
      <c r="I39" s="1">
        <v>192328767131</v>
      </c>
      <c r="K39" s="1">
        <v>0</v>
      </c>
      <c r="M39" s="1">
        <v>192328767131</v>
      </c>
    </row>
    <row r="40" spans="1:13" ht="21" x14ac:dyDescent="0.25">
      <c r="A40" s="2" t="s">
        <v>153</v>
      </c>
      <c r="C40" s="1">
        <v>0</v>
      </c>
      <c r="E40" s="1">
        <v>0</v>
      </c>
      <c r="G40" s="1">
        <f t="shared" si="0"/>
        <v>0</v>
      </c>
      <c r="I40" s="1">
        <v>192328767121</v>
      </c>
      <c r="K40" s="1">
        <v>434464550</v>
      </c>
      <c r="M40" s="1">
        <v>191894302571</v>
      </c>
    </row>
    <row r="41" spans="1:13" ht="21" x14ac:dyDescent="0.25">
      <c r="A41" s="2" t="s">
        <v>159</v>
      </c>
      <c r="C41" s="1">
        <v>84616438386</v>
      </c>
      <c r="E41" s="1">
        <v>0</v>
      </c>
      <c r="G41" s="1">
        <f t="shared" si="0"/>
        <v>84616438386</v>
      </c>
      <c r="I41" s="1">
        <v>250232876720</v>
      </c>
      <c r="K41" s="1">
        <v>579133945</v>
      </c>
      <c r="M41" s="1">
        <v>249653742775</v>
      </c>
    </row>
    <row r="42" spans="1:13" ht="21" x14ac:dyDescent="0.25">
      <c r="A42" s="2" t="s">
        <v>159</v>
      </c>
      <c r="C42" s="1">
        <v>282054794515</v>
      </c>
      <c r="E42" s="1">
        <v>0</v>
      </c>
      <c r="G42" s="1">
        <f t="shared" si="0"/>
        <v>282054794515</v>
      </c>
      <c r="I42" s="1">
        <v>834109589033</v>
      </c>
      <c r="K42" s="1">
        <v>1986010178</v>
      </c>
      <c r="M42" s="1">
        <v>832123578855</v>
      </c>
    </row>
    <row r="43" spans="1:13" ht="21" x14ac:dyDescent="0.25">
      <c r="A43" s="2" t="s">
        <v>158</v>
      </c>
      <c r="C43" s="1">
        <v>42232191780</v>
      </c>
      <c r="E43" s="1">
        <v>0</v>
      </c>
      <c r="G43" s="1">
        <f t="shared" si="0"/>
        <v>42232191780</v>
      </c>
      <c r="I43" s="1">
        <v>126696575337</v>
      </c>
      <c r="K43" s="1">
        <v>301920514</v>
      </c>
      <c r="M43" s="1">
        <v>126394654823</v>
      </c>
    </row>
    <row r="44" spans="1:13" ht="21" x14ac:dyDescent="0.25">
      <c r="A44" s="2" t="s">
        <v>160</v>
      </c>
      <c r="C44" s="1">
        <v>41404109599</v>
      </c>
      <c r="E44" s="1">
        <v>0</v>
      </c>
      <c r="G44" s="1">
        <f t="shared" si="0"/>
        <v>41404109599</v>
      </c>
      <c r="I44" s="1">
        <v>124212328765</v>
      </c>
      <c r="K44" s="1">
        <v>294962886</v>
      </c>
      <c r="M44" s="1">
        <v>123917365879</v>
      </c>
    </row>
    <row r="45" spans="1:13" ht="21" x14ac:dyDescent="0.25">
      <c r="A45" s="2" t="s">
        <v>161</v>
      </c>
      <c r="C45" s="1">
        <v>58715</v>
      </c>
      <c r="E45" s="1">
        <v>0</v>
      </c>
      <c r="G45" s="1">
        <f t="shared" si="0"/>
        <v>58715</v>
      </c>
      <c r="I45" s="1">
        <v>288318</v>
      </c>
      <c r="K45" s="1">
        <v>0</v>
      </c>
      <c r="M45" s="1">
        <v>288318</v>
      </c>
    </row>
    <row r="46" spans="1:13" ht="21" x14ac:dyDescent="0.25">
      <c r="A46" s="2" t="s">
        <v>162</v>
      </c>
      <c r="C46" s="1">
        <v>41404109599</v>
      </c>
      <c r="E46" s="1">
        <v>0</v>
      </c>
      <c r="G46" s="1">
        <f t="shared" si="0"/>
        <v>41404109599</v>
      </c>
      <c r="I46" s="1">
        <v>124212328765</v>
      </c>
      <c r="K46" s="1">
        <v>269673648</v>
      </c>
      <c r="M46" s="1">
        <v>123942655117</v>
      </c>
    </row>
    <row r="47" spans="1:13" ht="21" x14ac:dyDescent="0.25">
      <c r="A47" s="2" t="s">
        <v>152</v>
      </c>
      <c r="C47" s="1">
        <v>0</v>
      </c>
      <c r="E47" s="1">
        <v>0</v>
      </c>
      <c r="G47" s="1">
        <f t="shared" si="0"/>
        <v>0</v>
      </c>
      <c r="I47" s="1">
        <v>158684931523</v>
      </c>
      <c r="K47" s="1">
        <v>0</v>
      </c>
      <c r="M47" s="1">
        <v>158684931523</v>
      </c>
    </row>
    <row r="48" spans="1:13" ht="21" x14ac:dyDescent="0.25">
      <c r="A48" s="2" t="s">
        <v>158</v>
      </c>
      <c r="C48" s="1">
        <v>102130137044</v>
      </c>
      <c r="E48" s="1">
        <v>0</v>
      </c>
      <c r="G48" s="1">
        <f t="shared" si="0"/>
        <v>102130137044</v>
      </c>
      <c r="I48" s="1">
        <v>306390410958</v>
      </c>
      <c r="K48" s="1">
        <v>722487414</v>
      </c>
      <c r="M48" s="1">
        <v>305667923544</v>
      </c>
    </row>
    <row r="49" spans="1:13" ht="21" x14ac:dyDescent="0.25">
      <c r="A49" s="2" t="s">
        <v>153</v>
      </c>
      <c r="C49" s="1">
        <v>23462328765</v>
      </c>
      <c r="E49" s="1">
        <v>0</v>
      </c>
      <c r="G49" s="1">
        <f t="shared" si="0"/>
        <v>23462328765</v>
      </c>
      <c r="I49" s="1">
        <v>70386986295</v>
      </c>
      <c r="K49" s="1">
        <v>355749312</v>
      </c>
      <c r="M49" s="1">
        <v>70031236983</v>
      </c>
    </row>
    <row r="50" spans="1:13" ht="21" x14ac:dyDescent="0.25">
      <c r="A50" s="2" t="s">
        <v>155</v>
      </c>
      <c r="C50" s="1">
        <v>8425205451</v>
      </c>
      <c r="E50" s="1">
        <v>59928993</v>
      </c>
      <c r="G50" s="1">
        <f t="shared" si="0"/>
        <v>8365276458</v>
      </c>
      <c r="I50" s="1">
        <v>25275616411</v>
      </c>
      <c r="K50" s="1">
        <v>123642498</v>
      </c>
      <c r="M50" s="1">
        <v>25151973913</v>
      </c>
    </row>
    <row r="51" spans="1:13" ht="21" x14ac:dyDescent="0.25">
      <c r="A51" s="2" t="s">
        <v>172</v>
      </c>
      <c r="C51" s="1">
        <v>0</v>
      </c>
      <c r="E51" s="1">
        <v>0</v>
      </c>
      <c r="G51" s="1">
        <f t="shared" si="0"/>
        <v>0</v>
      </c>
      <c r="I51" s="1">
        <v>371375342462</v>
      </c>
      <c r="K51" s="1">
        <v>187694180</v>
      </c>
      <c r="M51" s="1">
        <v>371187648282</v>
      </c>
    </row>
    <row r="52" spans="1:13" ht="21" x14ac:dyDescent="0.25">
      <c r="A52" s="2" t="s">
        <v>188</v>
      </c>
      <c r="C52" s="1">
        <v>0</v>
      </c>
      <c r="E52" s="1">
        <v>0</v>
      </c>
      <c r="G52" s="1">
        <f t="shared" si="0"/>
        <v>0</v>
      </c>
      <c r="I52" s="1">
        <v>46027397271</v>
      </c>
      <c r="K52" s="1">
        <v>0</v>
      </c>
      <c r="M52" s="1">
        <v>46027397271</v>
      </c>
    </row>
    <row r="53" spans="1:13" ht="21" x14ac:dyDescent="0.25">
      <c r="A53" s="2" t="s">
        <v>147</v>
      </c>
      <c r="C53" s="1">
        <v>2315068515</v>
      </c>
      <c r="E53" s="1">
        <v>0</v>
      </c>
      <c r="G53" s="1">
        <f t="shared" si="0"/>
        <v>2315068515</v>
      </c>
      <c r="I53" s="1">
        <v>167215753430</v>
      </c>
      <c r="K53" s="1">
        <v>0</v>
      </c>
      <c r="M53" s="1">
        <v>167215753430</v>
      </c>
    </row>
    <row r="54" spans="1:13" ht="21" x14ac:dyDescent="0.25">
      <c r="A54" s="2" t="s">
        <v>189</v>
      </c>
      <c r="C54" s="1">
        <v>0</v>
      </c>
      <c r="E54" s="1">
        <v>0</v>
      </c>
      <c r="G54" s="1">
        <f t="shared" si="0"/>
        <v>0</v>
      </c>
      <c r="I54" s="1">
        <v>24828493161</v>
      </c>
      <c r="K54" s="1">
        <v>0</v>
      </c>
      <c r="M54" s="1">
        <v>24828493161</v>
      </c>
    </row>
    <row r="55" spans="1:13" ht="21" x14ac:dyDescent="0.25">
      <c r="A55" s="2" t="s">
        <v>164</v>
      </c>
      <c r="C55" s="1">
        <v>0</v>
      </c>
      <c r="E55" s="1">
        <v>0</v>
      </c>
      <c r="G55" s="1">
        <f t="shared" si="0"/>
        <v>0</v>
      </c>
      <c r="I55" s="1">
        <v>86547945210</v>
      </c>
      <c r="K55" s="1">
        <v>521713513</v>
      </c>
      <c r="M55" s="1">
        <v>86026231697</v>
      </c>
    </row>
    <row r="56" spans="1:13" ht="21" x14ac:dyDescent="0.25">
      <c r="A56" s="2" t="s">
        <v>147</v>
      </c>
      <c r="C56" s="1">
        <v>5573972610</v>
      </c>
      <c r="E56" s="1">
        <v>0</v>
      </c>
      <c r="G56" s="1">
        <f t="shared" si="0"/>
        <v>5573972610</v>
      </c>
      <c r="I56" s="1">
        <v>50290410964</v>
      </c>
      <c r="K56" s="1">
        <v>42841510</v>
      </c>
      <c r="M56" s="1">
        <v>50247569454</v>
      </c>
    </row>
    <row r="57" spans="1:13" ht="21" x14ac:dyDescent="0.25">
      <c r="A57" s="2" t="s">
        <v>147</v>
      </c>
      <c r="C57" s="1">
        <v>0</v>
      </c>
      <c r="E57" s="1">
        <v>0</v>
      </c>
      <c r="G57" s="1">
        <f t="shared" si="0"/>
        <v>0</v>
      </c>
      <c r="I57" s="1">
        <v>59034246575</v>
      </c>
      <c r="K57" s="1">
        <v>127461114</v>
      </c>
      <c r="M57" s="1">
        <v>58906785461</v>
      </c>
    </row>
    <row r="58" spans="1:13" ht="21" x14ac:dyDescent="0.25">
      <c r="A58" s="2" t="s">
        <v>147</v>
      </c>
      <c r="C58" s="1">
        <v>0</v>
      </c>
      <c r="E58" s="1">
        <v>0</v>
      </c>
      <c r="G58" s="1">
        <f t="shared" si="0"/>
        <v>0</v>
      </c>
      <c r="I58" s="1">
        <v>13890410963</v>
      </c>
      <c r="K58" s="1">
        <v>47188630</v>
      </c>
      <c r="M58" s="1">
        <v>13843222333</v>
      </c>
    </row>
    <row r="59" spans="1:13" ht="21" x14ac:dyDescent="0.25">
      <c r="A59" s="2" t="s">
        <v>147</v>
      </c>
      <c r="C59" s="1">
        <v>0</v>
      </c>
      <c r="E59" s="1">
        <v>0</v>
      </c>
      <c r="G59" s="1">
        <f t="shared" si="0"/>
        <v>0</v>
      </c>
      <c r="I59" s="1">
        <v>187164383590</v>
      </c>
      <c r="K59" s="1">
        <v>0</v>
      </c>
      <c r="M59" s="1">
        <v>187164383590</v>
      </c>
    </row>
    <row r="60" spans="1:13" ht="21" x14ac:dyDescent="0.25">
      <c r="A60" s="2" t="s">
        <v>151</v>
      </c>
      <c r="C60" s="1">
        <v>82571232892</v>
      </c>
      <c r="E60" s="1">
        <v>0</v>
      </c>
      <c r="G60" s="1">
        <f t="shared" si="0"/>
        <v>82571232892</v>
      </c>
      <c r="I60" s="1">
        <v>297278091541</v>
      </c>
      <c r="K60" s="1">
        <v>166125068</v>
      </c>
      <c r="M60" s="1">
        <v>297111966473</v>
      </c>
    </row>
    <row r="61" spans="1:13" ht="21" x14ac:dyDescent="0.25">
      <c r="A61" s="2" t="s">
        <v>171</v>
      </c>
      <c r="C61" s="1">
        <v>0</v>
      </c>
      <c r="E61" s="1">
        <v>0</v>
      </c>
      <c r="G61" s="1">
        <f t="shared" si="0"/>
        <v>0</v>
      </c>
      <c r="I61" s="1">
        <v>263013698580</v>
      </c>
      <c r="K61" s="1">
        <v>1552890059</v>
      </c>
      <c r="M61" s="1">
        <v>261460808521</v>
      </c>
    </row>
    <row r="62" spans="1:13" ht="21" x14ac:dyDescent="0.25">
      <c r="A62" s="2" t="s">
        <v>190</v>
      </c>
      <c r="C62" s="1">
        <v>0</v>
      </c>
      <c r="E62" s="1">
        <v>0</v>
      </c>
      <c r="G62" s="1">
        <f t="shared" si="0"/>
        <v>0</v>
      </c>
      <c r="I62" s="1">
        <v>262487671200</v>
      </c>
      <c r="K62" s="1">
        <v>1548650767</v>
      </c>
      <c r="M62" s="1">
        <v>260939020433</v>
      </c>
    </row>
    <row r="63" spans="1:13" ht="21" x14ac:dyDescent="0.25">
      <c r="A63" s="2" t="s">
        <v>147</v>
      </c>
      <c r="C63" s="1">
        <v>1139726043</v>
      </c>
      <c r="E63" s="1">
        <v>0</v>
      </c>
      <c r="G63" s="1">
        <f t="shared" si="0"/>
        <v>1139726043</v>
      </c>
      <c r="I63" s="1">
        <v>36471232891</v>
      </c>
      <c r="K63" s="1">
        <v>0</v>
      </c>
      <c r="M63" s="1">
        <v>36471232891</v>
      </c>
    </row>
    <row r="64" spans="1:13" ht="21" x14ac:dyDescent="0.25">
      <c r="A64" s="2" t="s">
        <v>147</v>
      </c>
      <c r="C64" s="1">
        <v>783561656</v>
      </c>
      <c r="E64" s="1">
        <v>0</v>
      </c>
      <c r="G64" s="1">
        <f t="shared" si="0"/>
        <v>783561656</v>
      </c>
      <c r="I64" s="1">
        <v>25073972614</v>
      </c>
      <c r="K64" s="1">
        <v>0</v>
      </c>
      <c r="M64" s="1">
        <v>25073972614</v>
      </c>
    </row>
    <row r="65" spans="1:13" ht="21" x14ac:dyDescent="0.25">
      <c r="A65" s="2" t="s">
        <v>153</v>
      </c>
      <c r="C65" s="1">
        <v>12973287691</v>
      </c>
      <c r="E65" s="1">
        <v>0</v>
      </c>
      <c r="G65" s="1">
        <f t="shared" si="0"/>
        <v>12973287691</v>
      </c>
      <c r="I65" s="1">
        <v>38919863012</v>
      </c>
      <c r="K65" s="1">
        <v>117357557</v>
      </c>
      <c r="M65" s="1">
        <v>38802505455</v>
      </c>
    </row>
    <row r="66" spans="1:13" ht="21" x14ac:dyDescent="0.25">
      <c r="A66" s="2" t="s">
        <v>147</v>
      </c>
      <c r="C66" s="1">
        <v>0</v>
      </c>
      <c r="E66" s="1">
        <v>0</v>
      </c>
      <c r="G66" s="1">
        <f t="shared" si="0"/>
        <v>0</v>
      </c>
      <c r="I66" s="1">
        <v>1246575345</v>
      </c>
      <c r="K66" s="1">
        <v>18034535</v>
      </c>
      <c r="M66" s="1">
        <v>1228540810</v>
      </c>
    </row>
    <row r="67" spans="1:13" ht="21" x14ac:dyDescent="0.25">
      <c r="A67" s="2" t="s">
        <v>153</v>
      </c>
      <c r="C67" s="1">
        <v>7452739781</v>
      </c>
      <c r="E67" s="1">
        <v>0</v>
      </c>
      <c r="G67" s="1">
        <f t="shared" si="0"/>
        <v>7452739781</v>
      </c>
      <c r="I67" s="1">
        <v>22358219177</v>
      </c>
      <c r="K67" s="1">
        <v>88959622</v>
      </c>
      <c r="M67" s="1">
        <v>22269259555</v>
      </c>
    </row>
    <row r="68" spans="1:13" ht="21" x14ac:dyDescent="0.25">
      <c r="A68" s="2" t="s">
        <v>147</v>
      </c>
      <c r="C68" s="1">
        <v>0</v>
      </c>
      <c r="E68" s="1">
        <v>0</v>
      </c>
      <c r="G68" s="1">
        <f t="shared" si="0"/>
        <v>0</v>
      </c>
      <c r="I68" s="1">
        <v>3472602744</v>
      </c>
      <c r="K68" s="1">
        <v>7586378</v>
      </c>
      <c r="M68" s="1">
        <v>3465016366</v>
      </c>
    </row>
    <row r="69" spans="1:13" ht="21" x14ac:dyDescent="0.25">
      <c r="A69" s="2" t="s">
        <v>147</v>
      </c>
      <c r="C69" s="1">
        <v>178082221</v>
      </c>
      <c r="E69" s="1">
        <v>0</v>
      </c>
      <c r="G69" s="1">
        <f t="shared" si="0"/>
        <v>178082221</v>
      </c>
      <c r="I69" s="1">
        <v>5698630163</v>
      </c>
      <c r="K69" s="1">
        <v>4487402</v>
      </c>
      <c r="M69" s="1">
        <v>5694142761</v>
      </c>
    </row>
    <row r="70" spans="1:13" ht="21" x14ac:dyDescent="0.25">
      <c r="A70" s="2" t="s">
        <v>147</v>
      </c>
      <c r="C70" s="1">
        <v>854794532</v>
      </c>
      <c r="E70" s="1">
        <v>0</v>
      </c>
      <c r="G70" s="1">
        <f t="shared" si="0"/>
        <v>854794532</v>
      </c>
      <c r="I70" s="1">
        <v>27353424666</v>
      </c>
      <c r="K70" s="1">
        <v>0</v>
      </c>
      <c r="M70" s="1">
        <v>27353424666</v>
      </c>
    </row>
    <row r="71" spans="1:13" ht="21" x14ac:dyDescent="0.25">
      <c r="A71" s="2" t="s">
        <v>147</v>
      </c>
      <c r="C71" s="1">
        <v>0</v>
      </c>
      <c r="E71" s="1">
        <v>0</v>
      </c>
      <c r="G71" s="1">
        <f t="shared" si="0"/>
        <v>0</v>
      </c>
      <c r="I71" s="1">
        <v>667808247</v>
      </c>
      <c r="K71" s="1">
        <v>0</v>
      </c>
      <c r="M71" s="1">
        <v>667808247</v>
      </c>
    </row>
    <row r="72" spans="1:13" ht="21" x14ac:dyDescent="0.25">
      <c r="A72" s="2" t="s">
        <v>172</v>
      </c>
      <c r="C72" s="1">
        <v>0</v>
      </c>
      <c r="E72" s="1">
        <v>0</v>
      </c>
      <c r="G72" s="1">
        <f t="shared" si="0"/>
        <v>0</v>
      </c>
      <c r="I72" s="1">
        <v>163068493157</v>
      </c>
      <c r="K72" s="1">
        <v>0</v>
      </c>
      <c r="M72" s="1">
        <v>163068493157</v>
      </c>
    </row>
    <row r="73" spans="1:13" ht="21" x14ac:dyDescent="0.25">
      <c r="A73" s="2" t="s">
        <v>147</v>
      </c>
      <c r="C73" s="1">
        <v>0</v>
      </c>
      <c r="E73" s="1">
        <v>0</v>
      </c>
      <c r="G73" s="1">
        <f t="shared" ref="G73:G134" si="1">+C73-E73</f>
        <v>0</v>
      </c>
      <c r="I73" s="1">
        <v>425046575342</v>
      </c>
      <c r="K73" s="1">
        <v>0</v>
      </c>
      <c r="M73" s="1">
        <v>425046575342</v>
      </c>
    </row>
    <row r="74" spans="1:13" ht="21" x14ac:dyDescent="0.25">
      <c r="A74" s="2" t="s">
        <v>154</v>
      </c>
      <c r="C74" s="1">
        <v>574561643825</v>
      </c>
      <c r="E74" s="1">
        <v>0</v>
      </c>
      <c r="G74" s="1">
        <f t="shared" si="1"/>
        <v>574561643825</v>
      </c>
      <c r="I74" s="1">
        <v>1723684931475</v>
      </c>
      <c r="K74" s="1">
        <v>0</v>
      </c>
      <c r="M74" s="1">
        <v>1723684931475</v>
      </c>
    </row>
    <row r="75" spans="1:13" ht="21" x14ac:dyDescent="0.25">
      <c r="A75" s="2" t="s">
        <v>160</v>
      </c>
      <c r="C75" s="1">
        <v>63210273999</v>
      </c>
      <c r="E75" s="1">
        <v>0</v>
      </c>
      <c r="G75" s="1">
        <f t="shared" si="1"/>
        <v>63210273999</v>
      </c>
      <c r="I75" s="1">
        <v>189630821916</v>
      </c>
      <c r="K75" s="1">
        <v>315759206</v>
      </c>
      <c r="M75" s="1">
        <v>189315062710</v>
      </c>
    </row>
    <row r="76" spans="1:13" ht="21" x14ac:dyDescent="0.25">
      <c r="A76" s="2" t="s">
        <v>147</v>
      </c>
      <c r="C76" s="1">
        <v>356164399</v>
      </c>
      <c r="E76" s="1">
        <v>0</v>
      </c>
      <c r="G76" s="1">
        <f t="shared" si="1"/>
        <v>356164399</v>
      </c>
      <c r="I76" s="1">
        <v>11397260288</v>
      </c>
      <c r="K76" s="1">
        <v>0</v>
      </c>
      <c r="M76" s="1">
        <v>11397260288</v>
      </c>
    </row>
    <row r="77" spans="1:13" ht="21" x14ac:dyDescent="0.25">
      <c r="A77" s="2" t="s">
        <v>147</v>
      </c>
      <c r="C77" s="1">
        <v>658904124</v>
      </c>
      <c r="E77" s="1">
        <v>0</v>
      </c>
      <c r="G77" s="1">
        <f t="shared" si="1"/>
        <v>658904124</v>
      </c>
      <c r="I77" s="1">
        <v>21084931520</v>
      </c>
      <c r="K77" s="1">
        <v>0</v>
      </c>
      <c r="M77" s="1">
        <v>21084931520</v>
      </c>
    </row>
    <row r="78" spans="1:13" ht="21" x14ac:dyDescent="0.25">
      <c r="A78" s="2" t="s">
        <v>147</v>
      </c>
      <c r="C78" s="1">
        <v>0</v>
      </c>
      <c r="E78" s="1">
        <v>0</v>
      </c>
      <c r="G78" s="1">
        <f t="shared" si="1"/>
        <v>0</v>
      </c>
      <c r="I78" s="1">
        <v>324109589042</v>
      </c>
      <c r="K78" s="1">
        <v>0</v>
      </c>
      <c r="M78" s="1">
        <v>324109589042</v>
      </c>
    </row>
    <row r="79" spans="1:13" ht="21" x14ac:dyDescent="0.25">
      <c r="A79" s="2" t="s">
        <v>163</v>
      </c>
      <c r="C79" s="1">
        <v>115655479477</v>
      </c>
      <c r="E79" s="1">
        <v>0</v>
      </c>
      <c r="G79" s="1">
        <f t="shared" si="1"/>
        <v>115655479477</v>
      </c>
      <c r="I79" s="1">
        <v>346966438356</v>
      </c>
      <c r="K79" s="1">
        <v>826828075</v>
      </c>
      <c r="M79" s="1">
        <v>346139610281</v>
      </c>
    </row>
    <row r="80" spans="1:13" ht="21" x14ac:dyDescent="0.25">
      <c r="A80" s="2" t="s">
        <v>191</v>
      </c>
      <c r="C80" s="1">
        <v>0</v>
      </c>
      <c r="E80" s="1">
        <v>0</v>
      </c>
      <c r="G80" s="1">
        <f t="shared" si="1"/>
        <v>0</v>
      </c>
      <c r="I80" s="1">
        <v>351386301373</v>
      </c>
      <c r="K80" s="1">
        <v>0</v>
      </c>
      <c r="M80" s="1">
        <v>351386301373</v>
      </c>
    </row>
    <row r="81" spans="1:13" ht="21" x14ac:dyDescent="0.25">
      <c r="A81" s="2" t="s">
        <v>172</v>
      </c>
      <c r="C81" s="1">
        <v>0</v>
      </c>
      <c r="E81" s="1">
        <v>0</v>
      </c>
      <c r="G81" s="1">
        <f t="shared" si="1"/>
        <v>0</v>
      </c>
      <c r="I81" s="1">
        <v>251967123297</v>
      </c>
      <c r="K81" s="1">
        <v>0</v>
      </c>
      <c r="M81" s="1">
        <v>251967123297</v>
      </c>
    </row>
    <row r="82" spans="1:13" ht="21" x14ac:dyDescent="0.25">
      <c r="A82" s="2" t="s">
        <v>164</v>
      </c>
      <c r="C82" s="1">
        <v>5796575341</v>
      </c>
      <c r="E82" s="1">
        <v>0</v>
      </c>
      <c r="G82" s="1">
        <f t="shared" si="1"/>
        <v>5796575341</v>
      </c>
      <c r="I82" s="1">
        <v>17389726023</v>
      </c>
      <c r="K82" s="1">
        <v>40440022</v>
      </c>
      <c r="M82" s="1">
        <v>17349286001</v>
      </c>
    </row>
    <row r="83" spans="1:13" ht="21" x14ac:dyDescent="0.25">
      <c r="A83" s="2" t="s">
        <v>164</v>
      </c>
      <c r="C83" s="1">
        <v>7728767122</v>
      </c>
      <c r="E83" s="1">
        <v>0</v>
      </c>
      <c r="G83" s="1">
        <f t="shared" si="1"/>
        <v>7728767122</v>
      </c>
      <c r="I83" s="1">
        <v>23186301366</v>
      </c>
      <c r="K83" s="1">
        <v>52346098</v>
      </c>
      <c r="M83" s="1">
        <v>23133955268</v>
      </c>
    </row>
    <row r="84" spans="1:13" ht="21" x14ac:dyDescent="0.25">
      <c r="A84" s="2" t="s">
        <v>147</v>
      </c>
      <c r="C84" s="1">
        <v>3036301369</v>
      </c>
      <c r="E84" s="1">
        <v>0</v>
      </c>
      <c r="G84" s="1">
        <f t="shared" si="1"/>
        <v>3036301369</v>
      </c>
      <c r="I84" s="1">
        <v>9108904107</v>
      </c>
      <c r="K84" s="1">
        <v>19776067</v>
      </c>
      <c r="M84" s="1">
        <v>9089128040</v>
      </c>
    </row>
    <row r="85" spans="1:13" ht="21" x14ac:dyDescent="0.25">
      <c r="A85" s="2" t="s">
        <v>153</v>
      </c>
      <c r="C85" s="1">
        <v>6900684909</v>
      </c>
      <c r="E85" s="1">
        <v>0</v>
      </c>
      <c r="G85" s="1">
        <f t="shared" si="1"/>
        <v>6900684909</v>
      </c>
      <c r="I85" s="1">
        <v>20702054727</v>
      </c>
      <c r="K85" s="1">
        <v>92682809</v>
      </c>
      <c r="M85" s="1">
        <v>20609371918</v>
      </c>
    </row>
    <row r="86" spans="1:13" ht="21" x14ac:dyDescent="0.25">
      <c r="A86" s="2" t="s">
        <v>165</v>
      </c>
      <c r="C86" s="1">
        <v>1122191782</v>
      </c>
      <c r="E86" s="1">
        <v>0</v>
      </c>
      <c r="G86" s="1">
        <f t="shared" si="1"/>
        <v>1122191782</v>
      </c>
      <c r="I86" s="1">
        <v>35910136986</v>
      </c>
      <c r="K86" s="1">
        <v>56316648</v>
      </c>
      <c r="M86" s="1">
        <v>35853820338</v>
      </c>
    </row>
    <row r="87" spans="1:13" ht="21" x14ac:dyDescent="0.25">
      <c r="A87" s="2" t="s">
        <v>147</v>
      </c>
      <c r="C87" s="1">
        <v>7728767122</v>
      </c>
      <c r="E87" s="1">
        <v>0</v>
      </c>
      <c r="G87" s="1">
        <f t="shared" si="1"/>
        <v>7728767122</v>
      </c>
      <c r="I87" s="1">
        <v>23186301366</v>
      </c>
      <c r="K87" s="1">
        <v>59341036</v>
      </c>
      <c r="M87" s="1">
        <v>23126960330</v>
      </c>
    </row>
    <row r="88" spans="1:13" ht="21" x14ac:dyDescent="0.25">
      <c r="A88" s="2" t="s">
        <v>166</v>
      </c>
      <c r="C88" s="1">
        <v>17665753445</v>
      </c>
      <c r="E88" s="1">
        <v>0</v>
      </c>
      <c r="G88" s="1">
        <f t="shared" si="1"/>
        <v>17665753445</v>
      </c>
      <c r="I88" s="1">
        <v>52997260251</v>
      </c>
      <c r="K88" s="1">
        <v>192308049</v>
      </c>
      <c r="M88" s="1">
        <v>52804952202</v>
      </c>
    </row>
    <row r="89" spans="1:13" ht="21" x14ac:dyDescent="0.25">
      <c r="A89" s="2" t="s">
        <v>147</v>
      </c>
      <c r="C89" s="1">
        <v>2760273971</v>
      </c>
      <c r="E89" s="1">
        <v>0</v>
      </c>
      <c r="G89" s="1">
        <f t="shared" si="1"/>
        <v>2760273971</v>
      </c>
      <c r="I89" s="1">
        <v>8280821887</v>
      </c>
      <c r="K89" s="1">
        <v>29051478</v>
      </c>
      <c r="M89" s="1">
        <v>8251770409</v>
      </c>
    </row>
    <row r="90" spans="1:13" ht="21" x14ac:dyDescent="0.25">
      <c r="A90" s="2" t="s">
        <v>162</v>
      </c>
      <c r="C90" s="1">
        <v>15457534278</v>
      </c>
      <c r="E90" s="1">
        <v>0</v>
      </c>
      <c r="G90" s="1">
        <f t="shared" si="1"/>
        <v>15457534278</v>
      </c>
      <c r="I90" s="1">
        <v>45873972574</v>
      </c>
      <c r="K90" s="1">
        <v>26591789</v>
      </c>
      <c r="M90" s="1">
        <v>45847380785</v>
      </c>
    </row>
    <row r="91" spans="1:13" ht="21" x14ac:dyDescent="0.25">
      <c r="A91" s="2" t="s">
        <v>147</v>
      </c>
      <c r="C91" s="1">
        <v>4968493150</v>
      </c>
      <c r="E91" s="1">
        <v>0</v>
      </c>
      <c r="G91" s="1">
        <f t="shared" si="1"/>
        <v>4968493150</v>
      </c>
      <c r="I91" s="1">
        <v>14424657516</v>
      </c>
      <c r="K91" s="1">
        <v>15926761</v>
      </c>
      <c r="M91" s="1">
        <v>14408730755</v>
      </c>
    </row>
    <row r="92" spans="1:13" ht="21" x14ac:dyDescent="0.25">
      <c r="A92" s="2" t="s">
        <v>165</v>
      </c>
      <c r="C92" s="1">
        <v>526027413</v>
      </c>
      <c r="E92" s="1">
        <v>0</v>
      </c>
      <c r="G92" s="1">
        <f t="shared" si="1"/>
        <v>526027413</v>
      </c>
      <c r="I92" s="1">
        <v>15780821916</v>
      </c>
      <c r="K92" s="1">
        <v>0</v>
      </c>
      <c r="M92" s="1">
        <v>15780821916</v>
      </c>
    </row>
    <row r="93" spans="1:13" ht="21" x14ac:dyDescent="0.25">
      <c r="A93" s="2" t="s">
        <v>165</v>
      </c>
      <c r="C93" s="1">
        <v>192876716</v>
      </c>
      <c r="E93" s="1">
        <v>0</v>
      </c>
      <c r="G93" s="1">
        <f t="shared" si="1"/>
        <v>192876716</v>
      </c>
      <c r="I93" s="1">
        <v>5786301368</v>
      </c>
      <c r="K93" s="1">
        <v>0</v>
      </c>
      <c r="M93" s="1">
        <v>5786301368</v>
      </c>
    </row>
    <row r="94" spans="1:13" ht="21" x14ac:dyDescent="0.25">
      <c r="A94" s="2" t="s">
        <v>147</v>
      </c>
      <c r="C94" s="1">
        <v>23738356163</v>
      </c>
      <c r="E94" s="1">
        <v>0</v>
      </c>
      <c r="G94" s="1">
        <f t="shared" si="1"/>
        <v>23738356163</v>
      </c>
      <c r="I94" s="1">
        <v>65089041078</v>
      </c>
      <c r="K94" s="1">
        <v>140017834</v>
      </c>
      <c r="M94" s="1">
        <v>64949023244</v>
      </c>
    </row>
    <row r="95" spans="1:13" ht="21" x14ac:dyDescent="0.25">
      <c r="A95" s="2" t="s">
        <v>151</v>
      </c>
      <c r="C95" s="1">
        <v>27394520537</v>
      </c>
      <c r="E95" s="1">
        <v>6657685</v>
      </c>
      <c r="G95" s="1">
        <f t="shared" si="1"/>
        <v>27387862852</v>
      </c>
      <c r="I95" s="1">
        <v>72527671197</v>
      </c>
      <c r="K95" s="1">
        <v>134640270</v>
      </c>
      <c r="M95" s="1">
        <v>72393030927</v>
      </c>
    </row>
    <row r="96" spans="1:13" ht="21" x14ac:dyDescent="0.25">
      <c r="A96" s="2" t="s">
        <v>147</v>
      </c>
      <c r="C96" s="1">
        <v>35883561643</v>
      </c>
      <c r="E96" s="1">
        <v>0</v>
      </c>
      <c r="G96" s="1">
        <f t="shared" si="1"/>
        <v>35883561643</v>
      </c>
      <c r="I96" s="1">
        <v>94917808206</v>
      </c>
      <c r="K96" s="1">
        <v>244748363</v>
      </c>
      <c r="M96" s="1">
        <v>94673059843</v>
      </c>
    </row>
    <row r="97" spans="1:13" ht="21" x14ac:dyDescent="0.25">
      <c r="A97" s="2" t="s">
        <v>151</v>
      </c>
      <c r="C97" s="1">
        <v>235205479431</v>
      </c>
      <c r="E97" s="1">
        <v>77847629</v>
      </c>
      <c r="G97" s="1">
        <f t="shared" si="1"/>
        <v>235127631802</v>
      </c>
      <c r="I97" s="1">
        <v>585452054749</v>
      </c>
      <c r="K97" s="1">
        <v>1516231922</v>
      </c>
      <c r="M97" s="1">
        <v>583935822827</v>
      </c>
    </row>
    <row r="98" spans="1:13" ht="21" x14ac:dyDescent="0.25">
      <c r="A98" s="2" t="s">
        <v>156</v>
      </c>
      <c r="C98" s="1">
        <v>95465753427</v>
      </c>
      <c r="E98" s="1">
        <v>0</v>
      </c>
      <c r="G98" s="1">
        <f t="shared" si="1"/>
        <v>95465753427</v>
      </c>
      <c r="I98" s="1">
        <v>234599999991</v>
      </c>
      <c r="K98" s="1">
        <v>68820375</v>
      </c>
      <c r="M98" s="1">
        <v>234531179616</v>
      </c>
    </row>
    <row r="99" spans="1:13" ht="21" x14ac:dyDescent="0.25">
      <c r="A99" s="2" t="s">
        <v>158</v>
      </c>
      <c r="C99" s="1">
        <v>276027397260</v>
      </c>
      <c r="E99" s="1">
        <v>0</v>
      </c>
      <c r="G99" s="1">
        <f t="shared" si="1"/>
        <v>276027397260</v>
      </c>
      <c r="I99" s="1">
        <v>676712328765</v>
      </c>
      <c r="K99" s="1">
        <v>1966419240</v>
      </c>
      <c r="M99" s="1">
        <v>674745909525</v>
      </c>
    </row>
    <row r="100" spans="1:13" ht="21" x14ac:dyDescent="0.25">
      <c r="A100" s="2" t="s">
        <v>147</v>
      </c>
      <c r="C100" s="1">
        <v>58099315074</v>
      </c>
      <c r="E100" s="1">
        <v>0</v>
      </c>
      <c r="G100" s="1">
        <f t="shared" si="1"/>
        <v>58099315074</v>
      </c>
      <c r="I100" s="1">
        <v>241880136981</v>
      </c>
      <c r="K100" s="1">
        <v>203775881</v>
      </c>
      <c r="M100" s="1">
        <v>241676361100</v>
      </c>
    </row>
    <row r="101" spans="1:13" ht="21" x14ac:dyDescent="0.25">
      <c r="A101" s="2" t="s">
        <v>167</v>
      </c>
      <c r="C101" s="1">
        <v>7364383567</v>
      </c>
      <c r="E101" s="1">
        <v>0</v>
      </c>
      <c r="G101" s="1">
        <f t="shared" si="1"/>
        <v>7364383567</v>
      </c>
      <c r="I101" s="1">
        <v>247934246575</v>
      </c>
      <c r="K101" s="1">
        <v>0</v>
      </c>
      <c r="M101" s="1">
        <v>247934246575</v>
      </c>
    </row>
    <row r="102" spans="1:13" ht="21" x14ac:dyDescent="0.25">
      <c r="A102" s="2" t="s">
        <v>147</v>
      </c>
      <c r="C102" s="1">
        <v>151815068491</v>
      </c>
      <c r="E102" s="1">
        <v>0</v>
      </c>
      <c r="G102" s="1">
        <f t="shared" si="1"/>
        <v>151815068491</v>
      </c>
      <c r="I102" s="1">
        <v>328116438347</v>
      </c>
      <c r="K102" s="1">
        <v>574857319</v>
      </c>
      <c r="M102" s="1">
        <v>327541581028</v>
      </c>
    </row>
    <row r="103" spans="1:13" ht="21" x14ac:dyDescent="0.25">
      <c r="A103" s="2" t="s">
        <v>169</v>
      </c>
      <c r="C103" s="1">
        <v>11099178082</v>
      </c>
      <c r="E103" s="1">
        <v>0</v>
      </c>
      <c r="G103" s="1">
        <f t="shared" si="1"/>
        <v>11099178082</v>
      </c>
      <c r="I103" s="1">
        <v>194235616435</v>
      </c>
      <c r="K103" s="1">
        <v>1596030423</v>
      </c>
      <c r="M103" s="1">
        <v>192639586012</v>
      </c>
    </row>
    <row r="104" spans="1:13" ht="21" x14ac:dyDescent="0.25">
      <c r="A104" s="2" t="s">
        <v>170</v>
      </c>
      <c r="C104" s="1">
        <v>10520547944</v>
      </c>
      <c r="E104" s="1">
        <v>0</v>
      </c>
      <c r="G104" s="1">
        <f t="shared" si="1"/>
        <v>10520547944</v>
      </c>
      <c r="I104" s="1">
        <v>184109589020</v>
      </c>
      <c r="K104" s="1">
        <v>1512825045</v>
      </c>
      <c r="M104" s="1">
        <v>182596763975</v>
      </c>
    </row>
    <row r="105" spans="1:13" ht="21" x14ac:dyDescent="0.25">
      <c r="A105" s="2" t="s">
        <v>171</v>
      </c>
      <c r="C105" s="1">
        <v>11397260272</v>
      </c>
      <c r="E105" s="1">
        <v>0</v>
      </c>
      <c r="G105" s="1">
        <f t="shared" si="1"/>
        <v>11397260272</v>
      </c>
      <c r="I105" s="1">
        <v>199452054760</v>
      </c>
      <c r="K105" s="1">
        <v>1638893798</v>
      </c>
      <c r="M105" s="1">
        <v>197813160962</v>
      </c>
    </row>
    <row r="106" spans="1:13" ht="21" x14ac:dyDescent="0.25">
      <c r="A106" s="2" t="s">
        <v>147</v>
      </c>
      <c r="C106" s="1">
        <v>92193150683</v>
      </c>
      <c r="E106" s="1">
        <v>0</v>
      </c>
      <c r="G106" s="1">
        <f t="shared" si="1"/>
        <v>92193150683</v>
      </c>
      <c r="I106" s="1">
        <v>184386301345</v>
      </c>
      <c r="K106" s="1">
        <v>82016763</v>
      </c>
      <c r="M106" s="1">
        <v>184304284582</v>
      </c>
    </row>
    <row r="107" spans="1:13" ht="21" x14ac:dyDescent="0.25">
      <c r="A107" s="2" t="s">
        <v>147</v>
      </c>
      <c r="C107" s="1">
        <v>138013698629</v>
      </c>
      <c r="E107" s="1">
        <v>0</v>
      </c>
      <c r="G107" s="1">
        <f t="shared" si="1"/>
        <v>138013698629</v>
      </c>
      <c r="I107" s="1">
        <v>271575342449</v>
      </c>
      <c r="K107" s="1">
        <v>237426688</v>
      </c>
      <c r="M107" s="1">
        <v>271337915761</v>
      </c>
    </row>
    <row r="108" spans="1:13" ht="21" x14ac:dyDescent="0.25">
      <c r="A108" s="2" t="s">
        <v>165</v>
      </c>
      <c r="C108" s="1">
        <v>8819726046</v>
      </c>
      <c r="E108" s="1">
        <v>0</v>
      </c>
      <c r="G108" s="1">
        <f t="shared" si="1"/>
        <v>8819726046</v>
      </c>
      <c r="I108" s="1">
        <v>141115616436</v>
      </c>
      <c r="K108" s="1">
        <v>0</v>
      </c>
      <c r="M108" s="1">
        <v>141115616436</v>
      </c>
    </row>
    <row r="109" spans="1:13" ht="21" x14ac:dyDescent="0.25">
      <c r="A109" s="2" t="s">
        <v>147</v>
      </c>
      <c r="C109" s="1">
        <v>276027397258</v>
      </c>
      <c r="E109" s="1">
        <v>0</v>
      </c>
      <c r="G109" s="1">
        <f t="shared" si="1"/>
        <v>276027397258</v>
      </c>
      <c r="I109" s="1">
        <v>471917808216</v>
      </c>
      <c r="K109" s="1">
        <v>1728835942</v>
      </c>
      <c r="M109" s="1">
        <v>470188972274</v>
      </c>
    </row>
    <row r="110" spans="1:13" ht="21" x14ac:dyDescent="0.25">
      <c r="A110" s="2" t="s">
        <v>172</v>
      </c>
      <c r="C110" s="1">
        <v>40873972609</v>
      </c>
      <c r="E110" s="1">
        <v>0</v>
      </c>
      <c r="G110" s="1">
        <f t="shared" si="1"/>
        <v>40873972609</v>
      </c>
      <c r="I110" s="1">
        <v>98736986301</v>
      </c>
      <c r="K110" s="1">
        <v>0</v>
      </c>
      <c r="M110" s="1">
        <v>98736986301</v>
      </c>
    </row>
    <row r="111" spans="1:13" ht="21" x14ac:dyDescent="0.25">
      <c r="A111" s="2" t="s">
        <v>165</v>
      </c>
      <c r="C111" s="1">
        <v>75747945210</v>
      </c>
      <c r="E111" s="1">
        <v>0</v>
      </c>
      <c r="G111" s="1">
        <f t="shared" si="1"/>
        <v>75747945210</v>
      </c>
      <c r="I111" s="1">
        <v>175167123285</v>
      </c>
      <c r="K111" s="1">
        <v>0</v>
      </c>
      <c r="M111" s="1">
        <v>175167123285</v>
      </c>
    </row>
    <row r="112" spans="1:13" ht="21" x14ac:dyDescent="0.25">
      <c r="A112" s="2" t="s">
        <v>147</v>
      </c>
      <c r="C112" s="1">
        <v>88328767122</v>
      </c>
      <c r="E112" s="1">
        <v>0</v>
      </c>
      <c r="G112" s="1">
        <f t="shared" si="1"/>
        <v>88328767122</v>
      </c>
      <c r="I112" s="1">
        <v>133917808210</v>
      </c>
      <c r="K112" s="1">
        <v>640364705</v>
      </c>
      <c r="M112" s="1">
        <v>133277443505</v>
      </c>
    </row>
    <row r="113" spans="1:13" ht="21" x14ac:dyDescent="0.25">
      <c r="A113" s="2" t="s">
        <v>147</v>
      </c>
      <c r="C113" s="1">
        <v>165616438355</v>
      </c>
      <c r="E113" s="1">
        <v>0</v>
      </c>
      <c r="G113" s="1">
        <f t="shared" si="1"/>
        <v>165616438355</v>
      </c>
      <c r="I113" s="1">
        <v>245753424650</v>
      </c>
      <c r="K113" s="1">
        <v>1194944604</v>
      </c>
      <c r="M113" s="1">
        <v>244558480046</v>
      </c>
    </row>
    <row r="114" spans="1:13" ht="21" x14ac:dyDescent="0.25">
      <c r="A114" s="2" t="s">
        <v>147</v>
      </c>
      <c r="C114" s="1">
        <v>82808219177</v>
      </c>
      <c r="E114" s="1">
        <v>0</v>
      </c>
      <c r="G114" s="1">
        <f t="shared" si="1"/>
        <v>82808219177</v>
      </c>
      <c r="I114" s="1">
        <v>114863013689</v>
      </c>
      <c r="K114" s="1">
        <v>560851048</v>
      </c>
      <c r="M114" s="1">
        <v>114302162641</v>
      </c>
    </row>
    <row r="115" spans="1:13" ht="21" x14ac:dyDescent="0.25">
      <c r="A115" s="2" t="s">
        <v>173</v>
      </c>
      <c r="C115" s="1">
        <v>36295890416</v>
      </c>
      <c r="E115" s="1">
        <v>0</v>
      </c>
      <c r="G115" s="1">
        <f t="shared" si="1"/>
        <v>36295890416</v>
      </c>
      <c r="I115" s="1">
        <v>50498630135</v>
      </c>
      <c r="K115" s="1">
        <v>0</v>
      </c>
      <c r="M115" s="1">
        <v>50498630135</v>
      </c>
    </row>
    <row r="116" spans="1:13" ht="21" x14ac:dyDescent="0.25">
      <c r="A116" s="2" t="s">
        <v>173</v>
      </c>
      <c r="C116" s="1">
        <v>52427397265</v>
      </c>
      <c r="E116" s="1">
        <v>0</v>
      </c>
      <c r="G116" s="1">
        <f t="shared" si="1"/>
        <v>52427397265</v>
      </c>
      <c r="I116" s="1">
        <v>70663013697</v>
      </c>
      <c r="K116" s="1">
        <v>0</v>
      </c>
      <c r="M116" s="1">
        <v>70663013697</v>
      </c>
    </row>
    <row r="117" spans="1:13" ht="21" x14ac:dyDescent="0.25">
      <c r="A117" s="2" t="s">
        <v>171</v>
      </c>
      <c r="C117" s="1">
        <v>76273972590</v>
      </c>
      <c r="E117" s="1">
        <v>855180686</v>
      </c>
      <c r="G117" s="1">
        <f t="shared" si="1"/>
        <v>75418791904</v>
      </c>
      <c r="I117" s="1">
        <v>88986301355</v>
      </c>
      <c r="K117" s="1">
        <v>997710800</v>
      </c>
      <c r="M117" s="1">
        <v>87988590555</v>
      </c>
    </row>
    <row r="118" spans="1:13" ht="21" x14ac:dyDescent="0.25">
      <c r="A118" s="2" t="s">
        <v>151</v>
      </c>
      <c r="C118" s="1">
        <v>10930684910</v>
      </c>
      <c r="E118" s="1">
        <v>9480489</v>
      </c>
      <c r="G118" s="1">
        <f t="shared" si="1"/>
        <v>10921204421</v>
      </c>
      <c r="I118" s="1">
        <v>11988493127</v>
      </c>
      <c r="K118" s="1">
        <v>18368448</v>
      </c>
      <c r="M118" s="1">
        <v>11970124679</v>
      </c>
    </row>
    <row r="119" spans="1:13" ht="21" x14ac:dyDescent="0.25">
      <c r="A119" s="2" t="s">
        <v>151</v>
      </c>
      <c r="C119" s="1">
        <v>1000858356145</v>
      </c>
      <c r="E119" s="1">
        <v>1139345206</v>
      </c>
      <c r="G119" s="1">
        <f t="shared" si="1"/>
        <v>999719010939</v>
      </c>
      <c r="I119" s="1">
        <v>1065429862993</v>
      </c>
      <c r="K119" s="1">
        <v>1681890542</v>
      </c>
      <c r="M119" s="1">
        <v>1063747972451</v>
      </c>
    </row>
    <row r="120" spans="1:13" ht="21" x14ac:dyDescent="0.25">
      <c r="A120" s="2" t="s">
        <v>155</v>
      </c>
      <c r="C120" s="1">
        <v>101854109578</v>
      </c>
      <c r="E120" s="1">
        <v>0</v>
      </c>
      <c r="G120" s="1">
        <f t="shared" si="1"/>
        <v>101854109578</v>
      </c>
      <c r="I120" s="1">
        <v>105139726016</v>
      </c>
      <c r="K120" s="1">
        <v>0</v>
      </c>
      <c r="M120" s="1">
        <v>105139726016</v>
      </c>
    </row>
    <row r="121" spans="1:13" ht="21" x14ac:dyDescent="0.25">
      <c r="A121" s="2" t="s">
        <v>154</v>
      </c>
      <c r="C121" s="1">
        <v>572120547936</v>
      </c>
      <c r="E121" s="1">
        <v>0</v>
      </c>
      <c r="G121" s="1">
        <f t="shared" si="1"/>
        <v>572120547936</v>
      </c>
      <c r="I121" s="1">
        <v>572120547936</v>
      </c>
      <c r="K121" s="1">
        <v>0</v>
      </c>
      <c r="M121" s="1">
        <v>572120547936</v>
      </c>
    </row>
    <row r="122" spans="1:13" ht="21" x14ac:dyDescent="0.25">
      <c r="A122" s="2" t="s">
        <v>154</v>
      </c>
      <c r="C122" s="1">
        <v>30025479438</v>
      </c>
      <c r="E122" s="1">
        <v>0</v>
      </c>
      <c r="G122" s="1">
        <f t="shared" si="1"/>
        <v>30025479438</v>
      </c>
      <c r="I122" s="1">
        <v>30025479438</v>
      </c>
      <c r="K122" s="1">
        <v>0</v>
      </c>
      <c r="M122" s="1">
        <v>30025479438</v>
      </c>
    </row>
    <row r="123" spans="1:13" ht="21" x14ac:dyDescent="0.25">
      <c r="A123" s="2" t="s">
        <v>151</v>
      </c>
      <c r="C123" s="1">
        <v>4936438338</v>
      </c>
      <c r="E123" s="1">
        <v>8295428</v>
      </c>
      <c r="G123" s="1">
        <f t="shared" si="1"/>
        <v>4928142910</v>
      </c>
      <c r="I123" s="1">
        <v>4936438338</v>
      </c>
      <c r="K123" s="1">
        <v>8295428</v>
      </c>
      <c r="M123" s="1">
        <v>4928142910</v>
      </c>
    </row>
    <row r="124" spans="1:13" ht="21" x14ac:dyDescent="0.25">
      <c r="A124" s="2" t="s">
        <v>154</v>
      </c>
      <c r="C124" s="1">
        <v>24302465733</v>
      </c>
      <c r="E124" s="1">
        <v>0</v>
      </c>
      <c r="G124" s="1">
        <f t="shared" si="1"/>
        <v>24302465733</v>
      </c>
      <c r="I124" s="1">
        <v>24302465733</v>
      </c>
      <c r="K124" s="1">
        <v>0</v>
      </c>
      <c r="M124" s="1">
        <v>24302465733</v>
      </c>
    </row>
    <row r="125" spans="1:13" ht="21" x14ac:dyDescent="0.25">
      <c r="A125" s="2" t="s">
        <v>151</v>
      </c>
      <c r="C125" s="1">
        <v>2169863000</v>
      </c>
      <c r="E125" s="1">
        <v>18231711</v>
      </c>
      <c r="G125" s="1">
        <f t="shared" si="1"/>
        <v>2151631289</v>
      </c>
      <c r="I125" s="1">
        <v>2169863000</v>
      </c>
      <c r="K125" s="1">
        <v>18231711</v>
      </c>
      <c r="M125" s="1">
        <v>2151631289</v>
      </c>
    </row>
    <row r="126" spans="1:13" ht="21" x14ac:dyDescent="0.25">
      <c r="A126" s="2" t="s">
        <v>154</v>
      </c>
      <c r="C126" s="1">
        <v>8815068480</v>
      </c>
      <c r="E126" s="1">
        <v>0</v>
      </c>
      <c r="G126" s="1">
        <f t="shared" si="1"/>
        <v>8815068480</v>
      </c>
      <c r="I126" s="1">
        <v>8815068480</v>
      </c>
      <c r="K126" s="1">
        <v>0</v>
      </c>
      <c r="M126" s="1">
        <v>8815068480</v>
      </c>
    </row>
    <row r="127" spans="1:13" ht="21" x14ac:dyDescent="0.25">
      <c r="A127" s="2" t="s">
        <v>154</v>
      </c>
      <c r="C127" s="1">
        <v>3797260264</v>
      </c>
      <c r="E127" s="1">
        <v>0</v>
      </c>
      <c r="G127" s="1">
        <f t="shared" si="1"/>
        <v>3797260264</v>
      </c>
      <c r="I127" s="1">
        <v>3797260264</v>
      </c>
      <c r="K127" s="1">
        <v>0</v>
      </c>
      <c r="M127" s="1">
        <v>3797260264</v>
      </c>
    </row>
    <row r="128" spans="1:13" ht="21" x14ac:dyDescent="0.25">
      <c r="A128" s="2" t="s">
        <v>154</v>
      </c>
      <c r="C128" s="1">
        <v>8570958900</v>
      </c>
      <c r="E128" s="1">
        <v>0</v>
      </c>
      <c r="G128" s="1">
        <f t="shared" si="1"/>
        <v>8570958900</v>
      </c>
      <c r="I128" s="1">
        <v>8570958900</v>
      </c>
      <c r="K128" s="1">
        <v>0</v>
      </c>
      <c r="M128" s="1">
        <v>8570958900</v>
      </c>
    </row>
    <row r="129" spans="1:13" ht="21" x14ac:dyDescent="0.25">
      <c r="A129" s="2" t="s">
        <v>154</v>
      </c>
      <c r="C129" s="1">
        <v>72328767120</v>
      </c>
      <c r="E129" s="1">
        <v>0</v>
      </c>
      <c r="G129" s="1">
        <f t="shared" si="1"/>
        <v>72328767120</v>
      </c>
      <c r="I129" s="1">
        <v>72328767120</v>
      </c>
      <c r="K129" s="1">
        <v>0</v>
      </c>
      <c r="M129" s="1">
        <v>72328767120</v>
      </c>
    </row>
    <row r="130" spans="1:13" ht="21" x14ac:dyDescent="0.25">
      <c r="A130" s="2" t="s">
        <v>154</v>
      </c>
      <c r="C130" s="1">
        <v>6328767123</v>
      </c>
      <c r="E130" s="1">
        <v>0</v>
      </c>
      <c r="G130" s="1">
        <f t="shared" si="1"/>
        <v>6328767123</v>
      </c>
      <c r="I130" s="1">
        <v>6328767123</v>
      </c>
      <c r="K130" s="1">
        <v>0</v>
      </c>
      <c r="M130" s="1">
        <v>6328767123</v>
      </c>
    </row>
    <row r="131" spans="1:13" ht="21" x14ac:dyDescent="0.25">
      <c r="A131" s="2" t="s">
        <v>160</v>
      </c>
      <c r="C131" s="1">
        <v>4936438356</v>
      </c>
      <c r="E131" s="1">
        <v>113375023</v>
      </c>
      <c r="G131" s="1">
        <f t="shared" si="1"/>
        <v>4823063333</v>
      </c>
      <c r="I131" s="1">
        <v>4936438356</v>
      </c>
      <c r="K131" s="1">
        <v>113375023</v>
      </c>
      <c r="M131" s="1">
        <v>4823063333</v>
      </c>
    </row>
    <row r="132" spans="1:13" ht="21" x14ac:dyDescent="0.25">
      <c r="A132" s="2" t="s">
        <v>153</v>
      </c>
      <c r="C132" s="1">
        <v>3507945204</v>
      </c>
      <c r="E132" s="1">
        <v>86611302</v>
      </c>
      <c r="G132" s="1">
        <f t="shared" si="1"/>
        <v>3421333902</v>
      </c>
      <c r="I132" s="1">
        <v>3507945204</v>
      </c>
      <c r="K132" s="1">
        <v>86611302</v>
      </c>
      <c r="M132" s="1">
        <v>3421333902</v>
      </c>
    </row>
    <row r="133" spans="1:13" ht="21" x14ac:dyDescent="0.25">
      <c r="A133" s="2" t="s">
        <v>147</v>
      </c>
      <c r="C133" s="1">
        <v>1335616438</v>
      </c>
      <c r="E133" s="1">
        <v>0</v>
      </c>
      <c r="G133" s="1">
        <f t="shared" si="1"/>
        <v>1335616438</v>
      </c>
      <c r="I133" s="1">
        <v>1335616438</v>
      </c>
      <c r="K133" s="1">
        <v>0</v>
      </c>
      <c r="M133" s="1">
        <v>1335616438</v>
      </c>
    </row>
    <row r="134" spans="1:13" ht="21.75" thickBot="1" x14ac:dyDescent="0.3">
      <c r="A134" s="2" t="s">
        <v>174</v>
      </c>
      <c r="C134" s="1">
        <v>4356164383</v>
      </c>
      <c r="E134" s="1">
        <v>81924876</v>
      </c>
      <c r="G134" s="1">
        <f t="shared" si="1"/>
        <v>4274239507</v>
      </c>
      <c r="I134" s="1">
        <v>4356164383</v>
      </c>
      <c r="K134" s="1">
        <v>81924876</v>
      </c>
      <c r="M134" s="1">
        <v>4274239507</v>
      </c>
    </row>
    <row r="135" spans="1:13" ht="21.75" thickBot="1" x14ac:dyDescent="0.3">
      <c r="A135" s="2" t="s">
        <v>27</v>
      </c>
      <c r="C135" s="5">
        <f>SUM(C8:C134)</f>
        <v>6275669837407</v>
      </c>
      <c r="E135" s="5">
        <f>SUM(E8:E134)</f>
        <v>3254662777</v>
      </c>
      <c r="G135" s="5">
        <f>SUM(G8:G134)</f>
        <v>6272415174630</v>
      </c>
      <c r="I135" s="5">
        <f>SUM(I8:I134)</f>
        <v>18687177271100</v>
      </c>
      <c r="K135" s="5">
        <f>SUM(K8:K134)</f>
        <v>32837061744</v>
      </c>
      <c r="M135" s="5">
        <f>SUM(M8:M134)</f>
        <v>18654340209356</v>
      </c>
    </row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36"/>
  <sheetViews>
    <sheetView rightToLeft="1" topLeftCell="A115" workbookViewId="0">
      <selection activeCell="I132" sqref="I132"/>
    </sheetView>
  </sheetViews>
  <sheetFormatPr defaultRowHeight="18.75" x14ac:dyDescent="0.25"/>
  <cols>
    <col min="1" max="1" width="17.7109375" style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9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</row>
    <row r="3" spans="1:9" ht="26.25" x14ac:dyDescent="0.25">
      <c r="A3" s="28" t="s">
        <v>175</v>
      </c>
      <c r="B3" s="28" t="s">
        <v>175</v>
      </c>
      <c r="C3" s="28" t="s">
        <v>175</v>
      </c>
      <c r="D3" s="28" t="s">
        <v>175</v>
      </c>
      <c r="E3" s="28" t="s">
        <v>175</v>
      </c>
      <c r="F3" s="28" t="s">
        <v>175</v>
      </c>
      <c r="G3" s="28" t="s">
        <v>175</v>
      </c>
      <c r="H3" s="28" t="s">
        <v>175</v>
      </c>
      <c r="I3" s="28" t="s">
        <v>175</v>
      </c>
    </row>
    <row r="4" spans="1:9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</row>
    <row r="6" spans="1:9" ht="27" thickBot="1" x14ac:dyDescent="0.3">
      <c r="A6" s="27" t="s">
        <v>213</v>
      </c>
      <c r="B6" s="27" t="s">
        <v>213</v>
      </c>
      <c r="C6" s="27" t="s">
        <v>177</v>
      </c>
      <c r="D6" s="27" t="s">
        <v>177</v>
      </c>
      <c r="E6" s="27" t="s">
        <v>177</v>
      </c>
      <c r="G6" s="27" t="s">
        <v>178</v>
      </c>
      <c r="H6" s="27" t="s">
        <v>178</v>
      </c>
      <c r="I6" s="27" t="s">
        <v>178</v>
      </c>
    </row>
    <row r="7" spans="1:9" ht="27" thickBot="1" x14ac:dyDescent="0.3">
      <c r="A7" s="27" t="s">
        <v>214</v>
      </c>
      <c r="C7" s="27" t="s">
        <v>215</v>
      </c>
      <c r="E7" s="27" t="s">
        <v>216</v>
      </c>
      <c r="G7" s="27" t="s">
        <v>215</v>
      </c>
      <c r="I7" s="27" t="s">
        <v>216</v>
      </c>
    </row>
    <row r="8" spans="1:9" ht="21" x14ac:dyDescent="0.25">
      <c r="A8" s="2" t="s">
        <v>147</v>
      </c>
      <c r="C8" s="1">
        <v>41116</v>
      </c>
      <c r="E8" s="15">
        <f>+C8/$C$135</f>
        <v>6.5550507827194917E-9</v>
      </c>
      <c r="G8" s="1">
        <v>75534</v>
      </c>
      <c r="I8" s="15">
        <f>+G8/$G$135</f>
        <v>4.0420229820805769E-9</v>
      </c>
    </row>
    <row r="9" spans="1:9" ht="21" x14ac:dyDescent="0.25">
      <c r="A9" s="2" t="s">
        <v>148</v>
      </c>
      <c r="C9" s="1">
        <v>11765851015</v>
      </c>
      <c r="E9" s="15">
        <f t="shared" ref="E9:E72" si="0">+C9/$C$135</f>
        <v>1.8758087096321793E-3</v>
      </c>
      <c r="G9" s="1">
        <v>23799148341</v>
      </c>
      <c r="I9" s="15">
        <f t="shared" ref="I9:I72" si="1">+G9/$G$135</f>
        <v>1.2735550155991585E-3</v>
      </c>
    </row>
    <row r="10" spans="1:9" ht="21" x14ac:dyDescent="0.25">
      <c r="A10" s="2" t="s">
        <v>150</v>
      </c>
      <c r="C10" s="1">
        <v>22685</v>
      </c>
      <c r="E10" s="15">
        <f t="shared" si="0"/>
        <v>3.6166292199141862E-9</v>
      </c>
      <c r="G10" s="1">
        <v>96445</v>
      </c>
      <c r="I10" s="15">
        <f t="shared" si="1"/>
        <v>5.1610255845945036E-9</v>
      </c>
    </row>
    <row r="11" spans="1:9" ht="21" x14ac:dyDescent="0.25">
      <c r="A11" s="2" t="s">
        <v>151</v>
      </c>
      <c r="C11" s="1">
        <v>14066</v>
      </c>
      <c r="E11" s="15">
        <f t="shared" si="0"/>
        <v>2.2425173730356158E-9</v>
      </c>
      <c r="G11" s="1">
        <v>50430</v>
      </c>
      <c r="I11" s="15">
        <f t="shared" si="1"/>
        <v>2.698641922661629E-9</v>
      </c>
    </row>
    <row r="12" spans="1:9" ht="21" x14ac:dyDescent="0.25">
      <c r="A12" s="2" t="s">
        <v>152</v>
      </c>
      <c r="C12" s="1">
        <v>39372</v>
      </c>
      <c r="E12" s="15">
        <f t="shared" si="0"/>
        <v>6.2770079632559546E-9</v>
      </c>
      <c r="G12" s="1">
        <v>63843</v>
      </c>
      <c r="I12" s="15">
        <f t="shared" si="1"/>
        <v>3.416406826660448E-9</v>
      </c>
    </row>
    <row r="13" spans="1:9" ht="21" x14ac:dyDescent="0.25">
      <c r="A13" s="2" t="s">
        <v>153</v>
      </c>
      <c r="C13" s="1">
        <v>2628533123</v>
      </c>
      <c r="E13" s="15">
        <f t="shared" si="0"/>
        <v>4.1906236271342689E-4</v>
      </c>
      <c r="G13" s="1">
        <v>2628539066</v>
      </c>
      <c r="I13" s="15">
        <f t="shared" si="1"/>
        <v>1.4066003804999886E-4</v>
      </c>
    </row>
    <row r="14" spans="1:9" ht="21" x14ac:dyDescent="0.25">
      <c r="A14" s="2" t="s">
        <v>154</v>
      </c>
      <c r="C14" s="1">
        <v>39959</v>
      </c>
      <c r="E14" s="15">
        <f t="shared" si="0"/>
        <v>6.370592329669427E-9</v>
      </c>
      <c r="G14" s="1">
        <v>117324</v>
      </c>
      <c r="I14" s="15">
        <f t="shared" si="1"/>
        <v>6.2783157829536578E-9</v>
      </c>
    </row>
    <row r="15" spans="1:9" ht="21" x14ac:dyDescent="0.25">
      <c r="A15" s="2" t="s">
        <v>155</v>
      </c>
      <c r="C15" s="1">
        <v>29963</v>
      </c>
      <c r="E15" s="15">
        <f t="shared" si="0"/>
        <v>4.7769478208635111E-9</v>
      </c>
      <c r="G15" s="1">
        <v>112601</v>
      </c>
      <c r="I15" s="15">
        <f t="shared" si="1"/>
        <v>6.0255756322352194E-9</v>
      </c>
    </row>
    <row r="16" spans="1:9" ht="21" x14ac:dyDescent="0.25">
      <c r="A16" s="2" t="s">
        <v>172</v>
      </c>
      <c r="C16" s="1">
        <v>0</v>
      </c>
      <c r="E16" s="15">
        <f t="shared" si="0"/>
        <v>0</v>
      </c>
      <c r="G16" s="1">
        <v>28054794533</v>
      </c>
      <c r="I16" s="15">
        <f t="shared" si="1"/>
        <v>1.5012858349873505E-3</v>
      </c>
    </row>
    <row r="17" spans="1:9" ht="21" x14ac:dyDescent="0.25">
      <c r="A17" s="2" t="s">
        <v>172</v>
      </c>
      <c r="C17" s="1">
        <v>0</v>
      </c>
      <c r="E17" s="15">
        <f t="shared" si="0"/>
        <v>0</v>
      </c>
      <c r="G17" s="1">
        <v>22443835615</v>
      </c>
      <c r="I17" s="15">
        <f t="shared" si="1"/>
        <v>1.2010286673798363E-3</v>
      </c>
    </row>
    <row r="18" spans="1:9" ht="21" x14ac:dyDescent="0.25">
      <c r="A18" s="2" t="s">
        <v>172</v>
      </c>
      <c r="C18" s="1">
        <v>0</v>
      </c>
      <c r="E18" s="15">
        <f t="shared" si="0"/>
        <v>0</v>
      </c>
      <c r="G18" s="1">
        <v>98980821934</v>
      </c>
      <c r="I18" s="15">
        <f t="shared" si="1"/>
        <v>5.2967240850802719E-3</v>
      </c>
    </row>
    <row r="19" spans="1:9" ht="21" x14ac:dyDescent="0.25">
      <c r="A19" s="2" t="s">
        <v>156</v>
      </c>
      <c r="C19" s="1">
        <v>83013698632</v>
      </c>
      <c r="E19" s="15">
        <f t="shared" si="0"/>
        <v>1.3234726388611043E-2</v>
      </c>
      <c r="G19" s="1">
        <v>246082191781</v>
      </c>
      <c r="I19" s="15">
        <f t="shared" si="1"/>
        <v>1.3168505238165092E-2</v>
      </c>
    </row>
    <row r="20" spans="1:9" ht="21" x14ac:dyDescent="0.25">
      <c r="A20" s="2" t="s">
        <v>172</v>
      </c>
      <c r="C20" s="1">
        <v>0</v>
      </c>
      <c r="E20" s="15">
        <f t="shared" si="0"/>
        <v>0</v>
      </c>
      <c r="G20" s="1">
        <v>157808219184</v>
      </c>
      <c r="I20" s="15">
        <f t="shared" si="1"/>
        <v>8.444732818372349E-3</v>
      </c>
    </row>
    <row r="21" spans="1:9" ht="21" x14ac:dyDescent="0.25">
      <c r="A21" s="2" t="s">
        <v>157</v>
      </c>
      <c r="C21" s="1">
        <v>0</v>
      </c>
      <c r="E21" s="15">
        <f t="shared" si="0"/>
        <v>0</v>
      </c>
      <c r="G21" s="1">
        <v>1607</v>
      </c>
      <c r="I21" s="15">
        <f t="shared" si="1"/>
        <v>8.5994796147476462E-11</v>
      </c>
    </row>
    <row r="22" spans="1:9" ht="21" x14ac:dyDescent="0.25">
      <c r="A22" s="2" t="s">
        <v>172</v>
      </c>
      <c r="C22" s="1">
        <v>0</v>
      </c>
      <c r="E22" s="15">
        <f t="shared" si="0"/>
        <v>0</v>
      </c>
      <c r="G22" s="1">
        <v>94684931519</v>
      </c>
      <c r="I22" s="15">
        <f t="shared" si="1"/>
        <v>5.0668396914836178E-3</v>
      </c>
    </row>
    <row r="23" spans="1:9" ht="21" x14ac:dyDescent="0.25">
      <c r="A23" s="2" t="s">
        <v>151</v>
      </c>
      <c r="C23" s="1">
        <v>24904109597</v>
      </c>
      <c r="E23" s="15">
        <f t="shared" si="0"/>
        <v>3.9704179177630812E-3</v>
      </c>
      <c r="G23" s="1">
        <v>73824657538</v>
      </c>
      <c r="I23" s="15">
        <f t="shared" si="1"/>
        <v>3.9505515716475245E-3</v>
      </c>
    </row>
    <row r="24" spans="1:9" ht="21" x14ac:dyDescent="0.25">
      <c r="A24" s="2" t="s">
        <v>186</v>
      </c>
      <c r="C24" s="1">
        <v>0</v>
      </c>
      <c r="E24" s="15">
        <f t="shared" si="0"/>
        <v>0</v>
      </c>
      <c r="G24" s="1">
        <v>146761643831</v>
      </c>
      <c r="I24" s="15">
        <f t="shared" si="1"/>
        <v>7.8536015205447358E-3</v>
      </c>
    </row>
    <row r="25" spans="1:9" ht="21" x14ac:dyDescent="0.25">
      <c r="A25" s="2" t="s">
        <v>187</v>
      </c>
      <c r="C25" s="1">
        <v>0</v>
      </c>
      <c r="E25" s="15">
        <f t="shared" si="0"/>
        <v>0</v>
      </c>
      <c r="G25" s="1">
        <v>11221917811</v>
      </c>
      <c r="I25" s="15">
        <f t="shared" si="1"/>
        <v>6.0051433387721235E-4</v>
      </c>
    </row>
    <row r="26" spans="1:9" ht="21" x14ac:dyDescent="0.25">
      <c r="A26" s="2" t="s">
        <v>151</v>
      </c>
      <c r="C26" s="1">
        <v>20904109610</v>
      </c>
      <c r="E26" s="15">
        <f t="shared" si="0"/>
        <v>3.3327050311578107E-3</v>
      </c>
      <c r="G26" s="1">
        <v>75260273992</v>
      </c>
      <c r="I26" s="15">
        <f t="shared" si="1"/>
        <v>4.0273751835378123E-3</v>
      </c>
    </row>
    <row r="27" spans="1:9" ht="21" x14ac:dyDescent="0.25">
      <c r="A27" s="2" t="s">
        <v>172</v>
      </c>
      <c r="C27" s="1">
        <v>0</v>
      </c>
      <c r="E27" s="15">
        <f t="shared" si="0"/>
        <v>0</v>
      </c>
      <c r="G27" s="1">
        <v>7671232881</v>
      </c>
      <c r="I27" s="15">
        <f t="shared" si="1"/>
        <v>4.1050784555159527E-4</v>
      </c>
    </row>
    <row r="28" spans="1:9" ht="21" x14ac:dyDescent="0.25">
      <c r="A28" s="2" t="s">
        <v>155</v>
      </c>
      <c r="C28" s="1">
        <v>275977257065</v>
      </c>
      <c r="E28" s="15">
        <f t="shared" si="0"/>
        <v>4.3998563453076824E-2</v>
      </c>
      <c r="G28" s="1">
        <v>819589041109</v>
      </c>
      <c r="I28" s="15">
        <f t="shared" si="1"/>
        <v>4.3858364975030595E-2</v>
      </c>
    </row>
    <row r="29" spans="1:9" ht="21" x14ac:dyDescent="0.25">
      <c r="A29" s="2" t="s">
        <v>151</v>
      </c>
      <c r="C29" s="1">
        <v>38739726028</v>
      </c>
      <c r="E29" s="15">
        <f t="shared" si="0"/>
        <v>6.1762056479759721E-3</v>
      </c>
      <c r="G29" s="1">
        <v>114838356155</v>
      </c>
      <c r="I29" s="15">
        <f t="shared" si="1"/>
        <v>6.1453024439704568E-3</v>
      </c>
    </row>
    <row r="30" spans="1:9" ht="21" x14ac:dyDescent="0.25">
      <c r="A30" s="2" t="s">
        <v>172</v>
      </c>
      <c r="C30" s="1">
        <v>0</v>
      </c>
      <c r="E30" s="15">
        <f t="shared" si="0"/>
        <v>0</v>
      </c>
      <c r="G30" s="1">
        <v>19638356165</v>
      </c>
      <c r="I30" s="15">
        <f t="shared" si="1"/>
        <v>1.0509000840576929E-3</v>
      </c>
    </row>
    <row r="31" spans="1:9" ht="21" x14ac:dyDescent="0.25">
      <c r="A31" s="2" t="s">
        <v>151</v>
      </c>
      <c r="C31" s="1">
        <v>40123287657</v>
      </c>
      <c r="E31" s="15">
        <f t="shared" si="0"/>
        <v>6.3967844187493234E-3</v>
      </c>
      <c r="G31" s="1">
        <v>118939725990</v>
      </c>
      <c r="I31" s="15">
        <f t="shared" si="1"/>
        <v>6.3647775297739628E-3</v>
      </c>
    </row>
    <row r="32" spans="1:9" ht="21" x14ac:dyDescent="0.25">
      <c r="A32" s="2" t="s">
        <v>156</v>
      </c>
      <c r="C32" s="1">
        <v>69178082222</v>
      </c>
      <c r="E32" s="15">
        <f t="shared" si="0"/>
        <v>1.1028938661746144E-2</v>
      </c>
      <c r="G32" s="1">
        <v>205068493151</v>
      </c>
      <c r="I32" s="15">
        <f t="shared" si="1"/>
        <v>1.0973754365146495E-2</v>
      </c>
    </row>
    <row r="33" spans="1:9" ht="21" x14ac:dyDescent="0.25">
      <c r="A33" s="2" t="s">
        <v>147</v>
      </c>
      <c r="C33" s="1">
        <v>0</v>
      </c>
      <c r="E33" s="15">
        <f t="shared" si="0"/>
        <v>0</v>
      </c>
      <c r="G33" s="1">
        <v>4352054821</v>
      </c>
      <c r="I33" s="15">
        <f t="shared" si="1"/>
        <v>2.3288989866492667E-4</v>
      </c>
    </row>
    <row r="34" spans="1:9" ht="21" x14ac:dyDescent="0.25">
      <c r="A34" s="2" t="s">
        <v>172</v>
      </c>
      <c r="C34" s="1">
        <v>0</v>
      </c>
      <c r="E34" s="15">
        <f t="shared" si="0"/>
        <v>0</v>
      </c>
      <c r="G34" s="1">
        <v>83638356165</v>
      </c>
      <c r="I34" s="15">
        <f t="shared" si="1"/>
        <v>4.4757083936024927E-3</v>
      </c>
    </row>
    <row r="35" spans="1:9" ht="21" x14ac:dyDescent="0.25">
      <c r="A35" s="2" t="s">
        <v>155</v>
      </c>
      <c r="C35" s="1">
        <v>99144259437</v>
      </c>
      <c r="E35" s="15">
        <f t="shared" si="0"/>
        <v>1.5806393020348555E-2</v>
      </c>
      <c r="G35" s="1">
        <v>299638356158</v>
      </c>
      <c r="I35" s="15">
        <f t="shared" si="1"/>
        <v>1.6034436437941606E-2</v>
      </c>
    </row>
    <row r="36" spans="1:9" ht="21" x14ac:dyDescent="0.25">
      <c r="A36" s="2" t="s">
        <v>158</v>
      </c>
      <c r="C36" s="1">
        <v>11041095907</v>
      </c>
      <c r="E36" s="15">
        <f t="shared" si="0"/>
        <v>1.7602622912555046E-3</v>
      </c>
      <c r="G36" s="1">
        <v>33123287670</v>
      </c>
      <c r="I36" s="15">
        <f t="shared" si="1"/>
        <v>1.772514232057169E-3</v>
      </c>
    </row>
    <row r="37" spans="1:9" ht="21" x14ac:dyDescent="0.25">
      <c r="A37" s="2" t="s">
        <v>158</v>
      </c>
      <c r="C37" s="1">
        <v>1621</v>
      </c>
      <c r="E37" s="15">
        <f t="shared" si="0"/>
        <v>2.5843314813669365E-10</v>
      </c>
      <c r="G37" s="1">
        <v>149856166014</v>
      </c>
      <c r="I37" s="15">
        <f t="shared" si="1"/>
        <v>8.0191975406448783E-3</v>
      </c>
    </row>
    <row r="38" spans="1:9" ht="21" x14ac:dyDescent="0.25">
      <c r="A38" s="2" t="s">
        <v>155</v>
      </c>
      <c r="C38" s="1">
        <v>90940973739</v>
      </c>
      <c r="E38" s="15">
        <f t="shared" si="0"/>
        <v>1.4498557765568264E-2</v>
      </c>
      <c r="G38" s="1">
        <v>270328767135</v>
      </c>
      <c r="I38" s="15">
        <f t="shared" si="1"/>
        <v>1.4466003249889833E-2</v>
      </c>
    </row>
    <row r="39" spans="1:9" ht="21" x14ac:dyDescent="0.25">
      <c r="A39" s="2" t="s">
        <v>160</v>
      </c>
      <c r="C39" s="1">
        <v>10</v>
      </c>
      <c r="E39" s="15">
        <f t="shared" si="0"/>
        <v>1.5942822216945938E-12</v>
      </c>
      <c r="G39" s="1">
        <v>192328767131</v>
      </c>
      <c r="I39" s="15">
        <f t="shared" si="1"/>
        <v>1.0292018122418057E-2</v>
      </c>
    </row>
    <row r="40" spans="1:9" ht="21" x14ac:dyDescent="0.25">
      <c r="A40" s="2" t="s">
        <v>153</v>
      </c>
      <c r="C40" s="1">
        <v>0</v>
      </c>
      <c r="E40" s="15">
        <f t="shared" si="0"/>
        <v>0</v>
      </c>
      <c r="G40" s="1">
        <v>192328767121</v>
      </c>
      <c r="I40" s="15">
        <f t="shared" si="1"/>
        <v>1.0292018121882931E-2</v>
      </c>
    </row>
    <row r="41" spans="1:9" ht="21" x14ac:dyDescent="0.25">
      <c r="A41" s="2" t="s">
        <v>159</v>
      </c>
      <c r="C41" s="1">
        <v>84616438386</v>
      </c>
      <c r="E41" s="15">
        <f t="shared" si="0"/>
        <v>1.3490248338191579E-2</v>
      </c>
      <c r="G41" s="1">
        <v>250232876720</v>
      </c>
      <c r="I41" s="15">
        <f t="shared" si="1"/>
        <v>1.3390619304874306E-2</v>
      </c>
    </row>
    <row r="42" spans="1:9" ht="21" x14ac:dyDescent="0.25">
      <c r="A42" s="2" t="s">
        <v>159</v>
      </c>
      <c r="C42" s="1">
        <v>282054794515</v>
      </c>
      <c r="E42" s="15">
        <f t="shared" si="0"/>
        <v>4.496749444389863E-2</v>
      </c>
      <c r="G42" s="1">
        <v>834109589033</v>
      </c>
      <c r="I42" s="15">
        <f t="shared" si="1"/>
        <v>4.4635397681112757E-2</v>
      </c>
    </row>
    <row r="43" spans="1:9" ht="21" x14ac:dyDescent="0.25">
      <c r="A43" s="2" t="s">
        <v>158</v>
      </c>
      <c r="C43" s="1">
        <v>42232191780</v>
      </c>
      <c r="E43" s="15">
        <f t="shared" si="0"/>
        <v>6.7330032538050564E-3</v>
      </c>
      <c r="G43" s="1">
        <v>126696575337</v>
      </c>
      <c r="I43" s="15">
        <f t="shared" si="1"/>
        <v>6.7798669375785372E-3</v>
      </c>
    </row>
    <row r="44" spans="1:9" ht="21" x14ac:dyDescent="0.25">
      <c r="A44" s="2" t="s">
        <v>160</v>
      </c>
      <c r="C44" s="1">
        <v>41404109599</v>
      </c>
      <c r="E44" s="15">
        <f t="shared" si="0"/>
        <v>6.6009835838780175E-3</v>
      </c>
      <c r="G44" s="1">
        <v>124212328765</v>
      </c>
      <c r="I44" s="15">
        <f t="shared" si="1"/>
        <v>6.6469283703481652E-3</v>
      </c>
    </row>
    <row r="45" spans="1:9" ht="21" x14ac:dyDescent="0.25">
      <c r="A45" s="2" t="s">
        <v>161</v>
      </c>
      <c r="C45" s="1">
        <v>58715</v>
      </c>
      <c r="E45" s="15">
        <f t="shared" si="0"/>
        <v>9.3608280646798081E-9</v>
      </c>
      <c r="G45" s="1">
        <v>288318</v>
      </c>
      <c r="I45" s="15">
        <f t="shared" si="1"/>
        <v>1.5428654409239652E-8</v>
      </c>
    </row>
    <row r="46" spans="1:9" ht="21" x14ac:dyDescent="0.25">
      <c r="A46" s="2" t="s">
        <v>162</v>
      </c>
      <c r="C46" s="1">
        <v>41404109599</v>
      </c>
      <c r="E46" s="15">
        <f t="shared" si="0"/>
        <v>6.6009835838780175E-3</v>
      </c>
      <c r="G46" s="1">
        <v>124212328765</v>
      </c>
      <c r="I46" s="15">
        <f t="shared" si="1"/>
        <v>6.6469283703481652E-3</v>
      </c>
    </row>
    <row r="47" spans="1:9" ht="21" x14ac:dyDescent="0.25">
      <c r="A47" s="2" t="s">
        <v>152</v>
      </c>
      <c r="C47" s="1">
        <v>0</v>
      </c>
      <c r="E47" s="15">
        <f t="shared" si="0"/>
        <v>0</v>
      </c>
      <c r="G47" s="1">
        <v>158684931523</v>
      </c>
      <c r="I47" s="15">
        <f t="shared" si="1"/>
        <v>8.4916480012424689E-3</v>
      </c>
    </row>
    <row r="48" spans="1:9" ht="21" x14ac:dyDescent="0.25">
      <c r="A48" s="2" t="s">
        <v>158</v>
      </c>
      <c r="C48" s="1">
        <v>102130137044</v>
      </c>
      <c r="E48" s="15">
        <f t="shared" si="0"/>
        <v>1.6282426178848165E-2</v>
      </c>
      <c r="G48" s="1">
        <v>306390410958</v>
      </c>
      <c r="I48" s="15">
        <f t="shared" si="1"/>
        <v>1.6395756647090694E-2</v>
      </c>
    </row>
    <row r="49" spans="1:9" ht="21" x14ac:dyDescent="0.25">
      <c r="A49" s="2" t="s">
        <v>153</v>
      </c>
      <c r="C49" s="1">
        <v>23462328765</v>
      </c>
      <c r="E49" s="15">
        <f t="shared" si="0"/>
        <v>3.7405573629593174E-3</v>
      </c>
      <c r="G49" s="1">
        <v>70386986295</v>
      </c>
      <c r="I49" s="15">
        <f t="shared" si="1"/>
        <v>3.7665927429208117E-3</v>
      </c>
    </row>
    <row r="50" spans="1:9" ht="21" x14ac:dyDescent="0.25">
      <c r="A50" s="2" t="s">
        <v>155</v>
      </c>
      <c r="C50" s="1">
        <v>8365276458</v>
      </c>
      <c r="E50" s="15">
        <f t="shared" si="0"/>
        <v>1.3336611536549723E-3</v>
      </c>
      <c r="G50" s="1">
        <v>25275616411</v>
      </c>
      <c r="I50" s="15">
        <f t="shared" si="1"/>
        <v>1.3525647048946831E-3</v>
      </c>
    </row>
    <row r="51" spans="1:9" ht="21" x14ac:dyDescent="0.25">
      <c r="A51" s="2" t="s">
        <v>172</v>
      </c>
      <c r="C51" s="1">
        <v>0</v>
      </c>
      <c r="E51" s="15">
        <f t="shared" si="0"/>
        <v>0</v>
      </c>
      <c r="G51" s="1">
        <v>371375342462</v>
      </c>
      <c r="I51" s="15">
        <f t="shared" si="1"/>
        <v>1.9873271231623489E-2</v>
      </c>
    </row>
    <row r="52" spans="1:9" ht="21" x14ac:dyDescent="0.25">
      <c r="A52" s="2" t="s">
        <v>188</v>
      </c>
      <c r="C52" s="1">
        <v>0</v>
      </c>
      <c r="E52" s="15">
        <f t="shared" si="0"/>
        <v>0</v>
      </c>
      <c r="G52" s="1">
        <v>46027397271</v>
      </c>
      <c r="I52" s="15">
        <f t="shared" si="1"/>
        <v>2.4630470725068819E-3</v>
      </c>
    </row>
    <row r="53" spans="1:9" ht="21" x14ac:dyDescent="0.25">
      <c r="A53" s="2" t="s">
        <v>147</v>
      </c>
      <c r="C53" s="1">
        <v>2315068515</v>
      </c>
      <c r="E53" s="15">
        <f t="shared" si="0"/>
        <v>3.6908725754694041E-4</v>
      </c>
      <c r="G53" s="1">
        <v>167215753430</v>
      </c>
      <c r="I53" s="15">
        <f t="shared" si="1"/>
        <v>8.9481547161540369E-3</v>
      </c>
    </row>
    <row r="54" spans="1:9" ht="21" x14ac:dyDescent="0.25">
      <c r="A54" s="2" t="s">
        <v>189</v>
      </c>
      <c r="C54" s="1">
        <v>0</v>
      </c>
      <c r="E54" s="15">
        <f t="shared" si="0"/>
        <v>0</v>
      </c>
      <c r="G54" s="1">
        <v>24828493161</v>
      </c>
      <c r="I54" s="15">
        <f t="shared" si="1"/>
        <v>1.3286379639260786E-3</v>
      </c>
    </row>
    <row r="55" spans="1:9" ht="21" x14ac:dyDescent="0.25">
      <c r="A55" s="2" t="s">
        <v>164</v>
      </c>
      <c r="C55" s="1">
        <v>0</v>
      </c>
      <c r="E55" s="15">
        <f t="shared" si="0"/>
        <v>0</v>
      </c>
      <c r="G55" s="1">
        <v>86547945210</v>
      </c>
      <c r="I55" s="15">
        <f t="shared" si="1"/>
        <v>4.6314081551443132E-3</v>
      </c>
    </row>
    <row r="56" spans="1:9" ht="21" x14ac:dyDescent="0.25">
      <c r="A56" s="2" t="s">
        <v>147</v>
      </c>
      <c r="C56" s="1">
        <v>5573972610</v>
      </c>
      <c r="E56" s="15">
        <f t="shared" si="0"/>
        <v>8.8864854363356136E-4</v>
      </c>
      <c r="G56" s="1">
        <v>50290410964</v>
      </c>
      <c r="I56" s="15">
        <f t="shared" si="1"/>
        <v>2.6911721462489079E-3</v>
      </c>
    </row>
    <row r="57" spans="1:9" ht="21" x14ac:dyDescent="0.25">
      <c r="A57" s="2" t="s">
        <v>147</v>
      </c>
      <c r="C57" s="1">
        <v>0</v>
      </c>
      <c r="E57" s="15">
        <f t="shared" si="0"/>
        <v>0</v>
      </c>
      <c r="G57" s="1">
        <v>59034246575</v>
      </c>
      <c r="I57" s="15">
        <f t="shared" si="1"/>
        <v>3.15907778465276E-3</v>
      </c>
    </row>
    <row r="58" spans="1:9" ht="21" x14ac:dyDescent="0.25">
      <c r="A58" s="2" t="s">
        <v>147</v>
      </c>
      <c r="C58" s="1">
        <v>0</v>
      </c>
      <c r="E58" s="15">
        <f t="shared" si="0"/>
        <v>0</v>
      </c>
      <c r="G58" s="1">
        <v>13890410963</v>
      </c>
      <c r="I58" s="15">
        <f t="shared" si="1"/>
        <v>7.4331242014179038E-4</v>
      </c>
    </row>
    <row r="59" spans="1:9" ht="21" x14ac:dyDescent="0.25">
      <c r="A59" s="2" t="s">
        <v>147</v>
      </c>
      <c r="C59" s="1">
        <v>0</v>
      </c>
      <c r="E59" s="15">
        <f t="shared" si="0"/>
        <v>0</v>
      </c>
      <c r="G59" s="1">
        <v>187164383590</v>
      </c>
      <c r="I59" s="15">
        <f t="shared" si="1"/>
        <v>1.0015658377654101E-2</v>
      </c>
    </row>
    <row r="60" spans="1:9" ht="21" x14ac:dyDescent="0.25">
      <c r="A60" s="2" t="s">
        <v>151</v>
      </c>
      <c r="C60" s="1">
        <v>82571232892</v>
      </c>
      <c r="E60" s="15">
        <f t="shared" si="0"/>
        <v>1.3164184862311948E-2</v>
      </c>
      <c r="G60" s="1">
        <v>297278091541</v>
      </c>
      <c r="I60" s="15">
        <f t="shared" si="1"/>
        <v>1.5908132471175569E-2</v>
      </c>
    </row>
    <row r="61" spans="1:9" ht="21" x14ac:dyDescent="0.25">
      <c r="A61" s="2" t="s">
        <v>171</v>
      </c>
      <c r="C61" s="1">
        <v>0</v>
      </c>
      <c r="E61" s="15">
        <f t="shared" si="0"/>
        <v>0</v>
      </c>
      <c r="G61" s="1">
        <v>263013698580</v>
      </c>
      <c r="I61" s="15">
        <f t="shared" si="1"/>
        <v>1.407455469407649E-2</v>
      </c>
    </row>
    <row r="62" spans="1:9" ht="21" x14ac:dyDescent="0.25">
      <c r="A62" s="2" t="s">
        <v>190</v>
      </c>
      <c r="C62" s="1">
        <v>0</v>
      </c>
      <c r="E62" s="15">
        <f t="shared" si="0"/>
        <v>0</v>
      </c>
      <c r="G62" s="1">
        <v>262487671200</v>
      </c>
      <c r="I62" s="15">
        <f t="shared" si="1"/>
        <v>1.4046405585606613E-2</v>
      </c>
    </row>
    <row r="63" spans="1:9" ht="21" x14ac:dyDescent="0.25">
      <c r="A63" s="2" t="s">
        <v>147</v>
      </c>
      <c r="C63" s="1">
        <v>1139726043</v>
      </c>
      <c r="E63" s="15">
        <f t="shared" si="0"/>
        <v>1.8170449679572281E-4</v>
      </c>
      <c r="G63" s="1">
        <v>36471232891</v>
      </c>
      <c r="I63" s="15">
        <f t="shared" si="1"/>
        <v>1.9516715853818815E-3</v>
      </c>
    </row>
    <row r="64" spans="1:9" ht="21" x14ac:dyDescent="0.25">
      <c r="A64" s="2" t="s">
        <v>147</v>
      </c>
      <c r="C64" s="1">
        <v>783561656</v>
      </c>
      <c r="E64" s="15">
        <f t="shared" si="0"/>
        <v>1.2492184177623751E-4</v>
      </c>
      <c r="G64" s="1">
        <v>25073972614</v>
      </c>
      <c r="I64" s="15">
        <f t="shared" si="1"/>
        <v>1.341774215026968E-3</v>
      </c>
    </row>
    <row r="65" spans="1:9" ht="21" x14ac:dyDescent="0.25">
      <c r="A65" s="2" t="s">
        <v>153</v>
      </c>
      <c r="C65" s="1">
        <v>12973287691</v>
      </c>
      <c r="E65" s="15">
        <f t="shared" si="0"/>
        <v>2.0683081922690605E-3</v>
      </c>
      <c r="G65" s="1">
        <v>38919863012</v>
      </c>
      <c r="I65" s="15">
        <f t="shared" si="1"/>
        <v>2.0827042226537955E-3</v>
      </c>
    </row>
    <row r="66" spans="1:9" ht="21" x14ac:dyDescent="0.25">
      <c r="A66" s="2" t="s">
        <v>147</v>
      </c>
      <c r="C66" s="1">
        <v>0</v>
      </c>
      <c r="E66" s="15">
        <f t="shared" si="0"/>
        <v>0</v>
      </c>
      <c r="G66" s="1">
        <v>1246575345</v>
      </c>
      <c r="I66" s="15">
        <f t="shared" si="1"/>
        <v>6.6707525000463686E-5</v>
      </c>
    </row>
    <row r="67" spans="1:9" ht="21" x14ac:dyDescent="0.25">
      <c r="A67" s="2" t="s">
        <v>153</v>
      </c>
      <c r="C67" s="1">
        <v>7452739781</v>
      </c>
      <c r="E67" s="15">
        <f t="shared" si="0"/>
        <v>1.1881770535764362E-3</v>
      </c>
      <c r="G67" s="1">
        <v>22358219177</v>
      </c>
      <c r="I67" s="15">
        <f t="shared" si="1"/>
        <v>1.1964471066252108E-3</v>
      </c>
    </row>
    <row r="68" spans="1:9" ht="21" x14ac:dyDescent="0.25">
      <c r="A68" s="2" t="s">
        <v>147</v>
      </c>
      <c r="C68" s="1">
        <v>0</v>
      </c>
      <c r="E68" s="15">
        <f t="shared" si="0"/>
        <v>0</v>
      </c>
      <c r="G68" s="1">
        <v>3472602744</v>
      </c>
      <c r="I68" s="15">
        <f t="shared" si="1"/>
        <v>1.8582810520936365E-4</v>
      </c>
    </row>
    <row r="69" spans="1:9" ht="21" x14ac:dyDescent="0.25">
      <c r="A69" s="2" t="s">
        <v>147</v>
      </c>
      <c r="C69" s="1">
        <v>178082221</v>
      </c>
      <c r="E69" s="15">
        <f t="shared" si="0"/>
        <v>2.8391331894018765E-5</v>
      </c>
      <c r="G69" s="1">
        <v>5698630163</v>
      </c>
      <c r="I69" s="15">
        <f t="shared" si="1"/>
        <v>3.0494868648851624E-4</v>
      </c>
    </row>
    <row r="70" spans="1:9" ht="21" x14ac:dyDescent="0.25">
      <c r="A70" s="2" t="s">
        <v>147</v>
      </c>
      <c r="C70" s="1">
        <v>854794532</v>
      </c>
      <c r="E70" s="15">
        <f t="shared" si="0"/>
        <v>1.3627837255693505E-4</v>
      </c>
      <c r="G70" s="1">
        <v>27353424666</v>
      </c>
      <c r="I70" s="15">
        <f t="shared" si="1"/>
        <v>1.4637536889160077E-3</v>
      </c>
    </row>
    <row r="71" spans="1:9" ht="21" x14ac:dyDescent="0.25">
      <c r="A71" s="2" t="s">
        <v>147</v>
      </c>
      <c r="C71" s="1">
        <v>0</v>
      </c>
      <c r="E71" s="15">
        <f t="shared" si="0"/>
        <v>0</v>
      </c>
      <c r="G71" s="1">
        <v>667808247</v>
      </c>
      <c r="I71" s="15">
        <f t="shared" si="1"/>
        <v>3.5736175523564783E-5</v>
      </c>
    </row>
    <row r="72" spans="1:9" ht="21" x14ac:dyDescent="0.25">
      <c r="A72" s="2" t="s">
        <v>172</v>
      </c>
      <c r="C72" s="1">
        <v>0</v>
      </c>
      <c r="E72" s="15">
        <f t="shared" si="0"/>
        <v>0</v>
      </c>
      <c r="G72" s="1">
        <v>163068493157</v>
      </c>
      <c r="I72" s="15">
        <f t="shared" si="1"/>
        <v>8.7262239123287958E-3</v>
      </c>
    </row>
    <row r="73" spans="1:9" ht="21" x14ac:dyDescent="0.25">
      <c r="A73" s="2" t="s">
        <v>147</v>
      </c>
      <c r="C73" s="1">
        <v>0</v>
      </c>
      <c r="E73" s="15">
        <f t="shared" ref="E73:E134" si="2">+C73/$C$135</f>
        <v>0</v>
      </c>
      <c r="G73" s="1">
        <v>425046575342</v>
      </c>
      <c r="I73" s="15">
        <f t="shared" ref="I73:I134" si="3">+G73/$G$135</f>
        <v>2.2745360049606898E-2</v>
      </c>
    </row>
    <row r="74" spans="1:9" ht="21" x14ac:dyDescent="0.25">
      <c r="A74" s="2" t="s">
        <v>154</v>
      </c>
      <c r="C74" s="1">
        <v>574561643825</v>
      </c>
      <c r="E74" s="15">
        <f t="shared" si="2"/>
        <v>9.1601341401781888E-2</v>
      </c>
      <c r="G74" s="1">
        <v>1723684931475</v>
      </c>
      <c r="I74" s="15">
        <f t="shared" si="3"/>
        <v>9.2238913693011557E-2</v>
      </c>
    </row>
    <row r="75" spans="1:9" ht="21" x14ac:dyDescent="0.25">
      <c r="A75" s="2" t="s">
        <v>160</v>
      </c>
      <c r="C75" s="1">
        <v>63210273999</v>
      </c>
      <c r="E75" s="15">
        <f t="shared" si="2"/>
        <v>1.0077501606504974E-2</v>
      </c>
      <c r="G75" s="1">
        <v>189630821916</v>
      </c>
      <c r="I75" s="15">
        <f t="shared" si="3"/>
        <v>1.0147643978808234E-2</v>
      </c>
    </row>
    <row r="76" spans="1:9" ht="21" x14ac:dyDescent="0.25">
      <c r="A76" s="2" t="s">
        <v>147</v>
      </c>
      <c r="C76" s="1">
        <v>356164399</v>
      </c>
      <c r="E76" s="15">
        <f t="shared" si="2"/>
        <v>5.6782656932623974E-5</v>
      </c>
      <c r="G76" s="1">
        <v>11397260288</v>
      </c>
      <c r="I76" s="15">
        <f t="shared" si="3"/>
        <v>6.0989737094355255E-4</v>
      </c>
    </row>
    <row r="77" spans="1:9" ht="21" x14ac:dyDescent="0.25">
      <c r="A77" s="2" t="s">
        <v>147</v>
      </c>
      <c r="C77" s="1">
        <v>658904124</v>
      </c>
      <c r="E77" s="15">
        <f t="shared" si="2"/>
        <v>1.0504791306944502E-4</v>
      </c>
      <c r="G77" s="1">
        <v>21084931520</v>
      </c>
      <c r="I77" s="15">
        <f t="shared" si="3"/>
        <v>1.1283101355606105E-3</v>
      </c>
    </row>
    <row r="78" spans="1:9" ht="21" x14ac:dyDescent="0.25">
      <c r="A78" s="2" t="s">
        <v>147</v>
      </c>
      <c r="C78" s="1">
        <v>0</v>
      </c>
      <c r="E78" s="15">
        <f t="shared" si="2"/>
        <v>0</v>
      </c>
      <c r="G78" s="1">
        <v>324109589042</v>
      </c>
      <c r="I78" s="15">
        <f t="shared" si="3"/>
        <v>1.7343956464909247E-2</v>
      </c>
    </row>
    <row r="79" spans="1:9" ht="21" x14ac:dyDescent="0.25">
      <c r="A79" s="2" t="s">
        <v>163</v>
      </c>
      <c r="C79" s="1">
        <v>115655479477</v>
      </c>
      <c r="E79" s="15">
        <f t="shared" si="2"/>
        <v>1.8438747477174507E-2</v>
      </c>
      <c r="G79" s="1">
        <v>346966438356</v>
      </c>
      <c r="I79" s="15">
        <f t="shared" si="3"/>
        <v>1.8567086581481131E-2</v>
      </c>
    </row>
    <row r="80" spans="1:9" ht="21" x14ac:dyDescent="0.25">
      <c r="A80" s="2" t="s">
        <v>191</v>
      </c>
      <c r="C80" s="1">
        <v>0</v>
      </c>
      <c r="E80" s="15">
        <f t="shared" si="2"/>
        <v>0</v>
      </c>
      <c r="G80" s="1">
        <v>351386301373</v>
      </c>
      <c r="I80" s="15">
        <f t="shared" si="3"/>
        <v>1.8803605075038497E-2</v>
      </c>
    </row>
    <row r="81" spans="1:9" ht="21" x14ac:dyDescent="0.25">
      <c r="A81" s="2" t="s">
        <v>172</v>
      </c>
      <c r="C81" s="1">
        <v>0</v>
      </c>
      <c r="E81" s="15">
        <f t="shared" si="2"/>
        <v>0</v>
      </c>
      <c r="G81" s="1">
        <v>251967123297</v>
      </c>
      <c r="I81" s="15">
        <f t="shared" si="3"/>
        <v>1.3483423399994763E-2</v>
      </c>
    </row>
    <row r="82" spans="1:9" ht="21" x14ac:dyDescent="0.25">
      <c r="A82" s="2" t="s">
        <v>164</v>
      </c>
      <c r="C82" s="1">
        <v>5796575341</v>
      </c>
      <c r="E82" s="15">
        <f t="shared" si="2"/>
        <v>9.2413770128695776E-4</v>
      </c>
      <c r="G82" s="1">
        <v>17389726023</v>
      </c>
      <c r="I82" s="15">
        <f t="shared" si="3"/>
        <v>9.3056997162934134E-4</v>
      </c>
    </row>
    <row r="83" spans="1:9" ht="21" x14ac:dyDescent="0.25">
      <c r="A83" s="2" t="s">
        <v>164</v>
      </c>
      <c r="C83" s="1">
        <v>7728767122</v>
      </c>
      <c r="E83" s="15">
        <f t="shared" si="2"/>
        <v>1.2321836018222292E-3</v>
      </c>
      <c r="G83" s="1">
        <v>23186301366</v>
      </c>
      <c r="I83" s="15">
        <f t="shared" si="3"/>
        <v>1.2407599622794804E-3</v>
      </c>
    </row>
    <row r="84" spans="1:9" ht="21" x14ac:dyDescent="0.25">
      <c r="A84" s="2" t="s">
        <v>147</v>
      </c>
      <c r="C84" s="1">
        <v>3036301369</v>
      </c>
      <c r="E84" s="15">
        <f t="shared" si="2"/>
        <v>4.8407212923036566E-4</v>
      </c>
      <c r="G84" s="1">
        <v>9108904107</v>
      </c>
      <c r="I84" s="15">
        <f t="shared" si="3"/>
        <v>4.8744141369531804E-4</v>
      </c>
    </row>
    <row r="85" spans="1:9" ht="21" x14ac:dyDescent="0.25">
      <c r="A85" s="2" t="s">
        <v>153</v>
      </c>
      <c r="C85" s="1">
        <v>6900684909</v>
      </c>
      <c r="E85" s="15">
        <f t="shared" si="2"/>
        <v>1.1001639267934876E-3</v>
      </c>
      <c r="G85" s="1">
        <v>20702054727</v>
      </c>
      <c r="I85" s="15">
        <f t="shared" si="3"/>
        <v>1.1078213914637626E-3</v>
      </c>
    </row>
    <row r="86" spans="1:9" ht="21" x14ac:dyDescent="0.25">
      <c r="A86" s="2" t="s">
        <v>165</v>
      </c>
      <c r="C86" s="1">
        <v>1122191782</v>
      </c>
      <c r="E86" s="15">
        <f t="shared" si="2"/>
        <v>1.7890904073743753E-4</v>
      </c>
      <c r="G86" s="1">
        <v>35910136986</v>
      </c>
      <c r="I86" s="15">
        <f t="shared" si="3"/>
        <v>1.9216458679147635E-3</v>
      </c>
    </row>
    <row r="87" spans="1:9" ht="21" x14ac:dyDescent="0.25">
      <c r="A87" s="2" t="s">
        <v>147</v>
      </c>
      <c r="C87" s="1">
        <v>7728767122</v>
      </c>
      <c r="E87" s="15">
        <f t="shared" si="2"/>
        <v>1.2321836018222292E-3</v>
      </c>
      <c r="G87" s="1">
        <v>23186301366</v>
      </c>
      <c r="I87" s="15">
        <f t="shared" si="3"/>
        <v>1.2407599622794804E-3</v>
      </c>
    </row>
    <row r="88" spans="1:9" ht="21" x14ac:dyDescent="0.25">
      <c r="A88" s="2" t="s">
        <v>166</v>
      </c>
      <c r="C88" s="1">
        <v>17665753445</v>
      </c>
      <c r="E88" s="15">
        <f t="shared" si="2"/>
        <v>2.8164196650203523E-3</v>
      </c>
      <c r="G88" s="1">
        <v>52997260251</v>
      </c>
      <c r="I88" s="15">
        <f t="shared" si="3"/>
        <v>2.8360227701677053E-3</v>
      </c>
    </row>
    <row r="89" spans="1:9" ht="21" x14ac:dyDescent="0.25">
      <c r="A89" s="2" t="s">
        <v>147</v>
      </c>
      <c r="C89" s="1">
        <v>2760273971</v>
      </c>
      <c r="E89" s="15">
        <f t="shared" si="2"/>
        <v>4.4006557189716386E-4</v>
      </c>
      <c r="G89" s="1">
        <v>8280821887</v>
      </c>
      <c r="I89" s="15">
        <f t="shared" si="3"/>
        <v>4.4312855638215702E-4</v>
      </c>
    </row>
    <row r="90" spans="1:9" ht="21" x14ac:dyDescent="0.25">
      <c r="A90" s="2" t="s">
        <v>162</v>
      </c>
      <c r="C90" s="1">
        <v>15457534278</v>
      </c>
      <c r="E90" s="15">
        <f t="shared" si="2"/>
        <v>2.4643672090650178E-3</v>
      </c>
      <c r="G90" s="1">
        <v>45873972574</v>
      </c>
      <c r="I90" s="15">
        <f t="shared" si="3"/>
        <v>2.4548369134885228E-3</v>
      </c>
    </row>
    <row r="91" spans="1:9" ht="21" x14ac:dyDescent="0.25">
      <c r="A91" s="2" t="s">
        <v>147</v>
      </c>
      <c r="C91" s="1">
        <v>4968493150</v>
      </c>
      <c r="E91" s="15">
        <f t="shared" si="2"/>
        <v>7.9211802976563708E-4</v>
      </c>
      <c r="G91" s="1">
        <v>14424657516</v>
      </c>
      <c r="I91" s="15">
        <f t="shared" si="3"/>
        <v>7.7190135817397894E-4</v>
      </c>
    </row>
    <row r="92" spans="1:9" ht="21" x14ac:dyDescent="0.25">
      <c r="A92" s="2" t="s">
        <v>165</v>
      </c>
      <c r="C92" s="1">
        <v>526027413</v>
      </c>
      <c r="E92" s="15">
        <f t="shared" si="2"/>
        <v>8.3863615266989964E-5</v>
      </c>
      <c r="G92" s="1">
        <v>15780821916</v>
      </c>
      <c r="I92" s="15">
        <f t="shared" si="3"/>
        <v>8.444732817088046E-4</v>
      </c>
    </row>
    <row r="93" spans="1:9" ht="21" x14ac:dyDescent="0.25">
      <c r="A93" s="2" t="s">
        <v>165</v>
      </c>
      <c r="C93" s="1">
        <v>192876716</v>
      </c>
      <c r="E93" s="15">
        <f t="shared" si="2"/>
        <v>3.0749991929763723E-5</v>
      </c>
      <c r="G93" s="1">
        <v>5786301368</v>
      </c>
      <c r="I93" s="15">
        <f t="shared" si="3"/>
        <v>3.0964020322901318E-4</v>
      </c>
    </row>
    <row r="94" spans="1:9" ht="21" x14ac:dyDescent="0.25">
      <c r="A94" s="2" t="s">
        <v>147</v>
      </c>
      <c r="C94" s="1">
        <v>23738356163</v>
      </c>
      <c r="E94" s="15">
        <f t="shared" si="2"/>
        <v>3.7845639202925192E-3</v>
      </c>
      <c r="G94" s="1">
        <v>65089041078</v>
      </c>
      <c r="I94" s="15">
        <f t="shared" si="3"/>
        <v>3.4830857616287066E-3</v>
      </c>
    </row>
    <row r="95" spans="1:9" ht="21" x14ac:dyDescent="0.25">
      <c r="A95" s="2" t="s">
        <v>151</v>
      </c>
      <c r="C95" s="1">
        <v>27387862852</v>
      </c>
      <c r="E95" s="15">
        <f t="shared" si="2"/>
        <v>4.3663982835153393E-3</v>
      </c>
      <c r="G95" s="1">
        <v>72527671197</v>
      </c>
      <c r="I95" s="15">
        <f t="shared" si="3"/>
        <v>3.8811464216784164E-3</v>
      </c>
    </row>
    <row r="96" spans="1:9" ht="21" x14ac:dyDescent="0.25">
      <c r="A96" s="2" t="s">
        <v>147</v>
      </c>
      <c r="C96" s="1">
        <v>35883561643</v>
      </c>
      <c r="E96" s="15">
        <f t="shared" si="2"/>
        <v>5.7208524378516952E-3</v>
      </c>
      <c r="G96" s="1">
        <v>94917808206</v>
      </c>
      <c r="I96" s="15">
        <f t="shared" si="3"/>
        <v>5.079301535432631E-3</v>
      </c>
    </row>
    <row r="97" spans="1:9" ht="21" x14ac:dyDescent="0.25">
      <c r="A97" s="2" t="s">
        <v>151</v>
      </c>
      <c r="C97" s="1">
        <v>235127631802</v>
      </c>
      <c r="E97" s="15">
        <f t="shared" si="2"/>
        <v>3.7485980321108101E-2</v>
      </c>
      <c r="G97" s="1">
        <v>585452054749</v>
      </c>
      <c r="I97" s="15">
        <f t="shared" si="3"/>
        <v>3.1329079092882066E-2</v>
      </c>
    </row>
    <row r="98" spans="1:9" ht="21" x14ac:dyDescent="0.25">
      <c r="A98" s="2" t="s">
        <v>156</v>
      </c>
      <c r="C98" s="1">
        <v>95465753427</v>
      </c>
      <c r="E98" s="15">
        <f t="shared" si="2"/>
        <v>1.5219935346934584E-2</v>
      </c>
      <c r="G98" s="1">
        <v>234599999991</v>
      </c>
      <c r="I98" s="15">
        <f t="shared" si="3"/>
        <v>1.2554062959193544E-2</v>
      </c>
    </row>
    <row r="99" spans="1:9" ht="21" x14ac:dyDescent="0.25">
      <c r="A99" s="2" t="s">
        <v>158</v>
      </c>
      <c r="C99" s="1">
        <v>276027397260</v>
      </c>
      <c r="E99" s="15">
        <f t="shared" si="2"/>
        <v>4.4006557215224902E-2</v>
      </c>
      <c r="G99" s="1">
        <v>676712328765</v>
      </c>
      <c r="I99" s="15">
        <f t="shared" si="3"/>
        <v>3.6212656355090383E-2</v>
      </c>
    </row>
    <row r="100" spans="1:9" ht="21" x14ac:dyDescent="0.25">
      <c r="A100" s="2" t="s">
        <v>147</v>
      </c>
      <c r="C100" s="1">
        <v>58099315074</v>
      </c>
      <c r="E100" s="15">
        <f t="shared" si="2"/>
        <v>9.2626705115110928E-3</v>
      </c>
      <c r="G100" s="1">
        <v>241880136981</v>
      </c>
      <c r="I100" s="15">
        <f t="shared" si="3"/>
        <v>1.2943642235099426E-2</v>
      </c>
    </row>
    <row r="101" spans="1:9" ht="21" x14ac:dyDescent="0.25">
      <c r="A101" s="2" t="s">
        <v>167</v>
      </c>
      <c r="C101" s="1">
        <v>7364383567</v>
      </c>
      <c r="E101" s="15">
        <f t="shared" si="2"/>
        <v>1.1740905794607917E-3</v>
      </c>
      <c r="G101" s="1">
        <v>247934246575</v>
      </c>
      <c r="I101" s="15">
        <f t="shared" si="3"/>
        <v>1.3267613560793584E-2</v>
      </c>
    </row>
    <row r="102" spans="1:9" ht="21" x14ac:dyDescent="0.25">
      <c r="A102" s="2" t="s">
        <v>147</v>
      </c>
      <c r="C102" s="1">
        <v>151815068491</v>
      </c>
      <c r="E102" s="15">
        <f t="shared" si="2"/>
        <v>2.420360646805484E-2</v>
      </c>
      <c r="G102" s="1">
        <v>328116438347</v>
      </c>
      <c r="I102" s="15">
        <f t="shared" si="3"/>
        <v>1.75583735085789E-2</v>
      </c>
    </row>
    <row r="103" spans="1:9" ht="21" x14ac:dyDescent="0.25">
      <c r="A103" s="2" t="s">
        <v>169</v>
      </c>
      <c r="C103" s="1">
        <v>11099178082</v>
      </c>
      <c r="E103" s="15">
        <f t="shared" si="2"/>
        <v>1.7695222291554901E-3</v>
      </c>
      <c r="G103" s="1">
        <v>194235616435</v>
      </c>
      <c r="I103" s="15">
        <f t="shared" si="3"/>
        <v>1.0394058643377259E-2</v>
      </c>
    </row>
    <row r="104" spans="1:9" ht="21" x14ac:dyDescent="0.25">
      <c r="A104" s="2" t="s">
        <v>170</v>
      </c>
      <c r="C104" s="1">
        <v>10520547944</v>
      </c>
      <c r="E104" s="15">
        <f t="shared" si="2"/>
        <v>1.6772722549604812E-3</v>
      </c>
      <c r="G104" s="1">
        <v>184109589020</v>
      </c>
      <c r="I104" s="15">
        <f t="shared" si="3"/>
        <v>9.8521882866027203E-3</v>
      </c>
    </row>
    <row r="105" spans="1:9" ht="21" x14ac:dyDescent="0.25">
      <c r="A105" s="2" t="s">
        <v>171</v>
      </c>
      <c r="C105" s="1">
        <v>11397260272</v>
      </c>
      <c r="E105" s="15">
        <f t="shared" si="2"/>
        <v>1.817044942767569E-3</v>
      </c>
      <c r="G105" s="1">
        <v>199452054760</v>
      </c>
      <c r="I105" s="15">
        <f t="shared" si="3"/>
        <v>1.0673203976528633E-2</v>
      </c>
    </row>
    <row r="106" spans="1:9" ht="21" x14ac:dyDescent="0.25">
      <c r="A106" s="2" t="s">
        <v>147</v>
      </c>
      <c r="C106" s="1">
        <v>92193150683</v>
      </c>
      <c r="E106" s="15">
        <f t="shared" si="2"/>
        <v>1.469819010959177E-2</v>
      </c>
      <c r="G106" s="1">
        <v>184386301345</v>
      </c>
      <c r="I106" s="15">
        <f t="shared" si="3"/>
        <v>9.8669958908216802E-3</v>
      </c>
    </row>
    <row r="107" spans="1:9" ht="21" x14ac:dyDescent="0.25">
      <c r="A107" s="2" t="s">
        <v>147</v>
      </c>
      <c r="C107" s="1">
        <v>138013698629</v>
      </c>
      <c r="E107" s="15">
        <f t="shared" si="2"/>
        <v>2.2003278607453023E-2</v>
      </c>
      <c r="G107" s="1">
        <v>271575342449</v>
      </c>
      <c r="I107" s="15">
        <f t="shared" si="3"/>
        <v>1.4532710773231403E-2</v>
      </c>
    </row>
    <row r="108" spans="1:9" ht="21" x14ac:dyDescent="0.25">
      <c r="A108" s="2" t="s">
        <v>165</v>
      </c>
      <c r="C108" s="1">
        <v>8819726046</v>
      </c>
      <c r="E108" s="15">
        <f t="shared" si="2"/>
        <v>1.4061132435354555E-3</v>
      </c>
      <c r="G108" s="1">
        <v>141115616436</v>
      </c>
      <c r="I108" s="15">
        <f t="shared" si="3"/>
        <v>7.5514677465085868E-3</v>
      </c>
    </row>
    <row r="109" spans="1:9" ht="21" x14ac:dyDescent="0.25">
      <c r="A109" s="2" t="s">
        <v>147</v>
      </c>
      <c r="C109" s="1">
        <v>276027397258</v>
      </c>
      <c r="E109" s="15">
        <f t="shared" si="2"/>
        <v>4.4006557214906046E-2</v>
      </c>
      <c r="G109" s="1">
        <v>471917808216</v>
      </c>
      <c r="I109" s="15">
        <f t="shared" si="3"/>
        <v>2.5253562984380095E-2</v>
      </c>
    </row>
    <row r="110" spans="1:9" ht="21" x14ac:dyDescent="0.25">
      <c r="A110" s="2" t="s">
        <v>172</v>
      </c>
      <c r="C110" s="1">
        <v>40873972609</v>
      </c>
      <c r="E110" s="15">
        <f t="shared" si="2"/>
        <v>6.5164647860560497E-3</v>
      </c>
      <c r="G110" s="1">
        <v>98736986301</v>
      </c>
      <c r="I110" s="15">
        <f t="shared" si="3"/>
        <v>5.2836757991105605E-3</v>
      </c>
    </row>
    <row r="111" spans="1:9" ht="21" x14ac:dyDescent="0.25">
      <c r="A111" s="2" t="s">
        <v>165</v>
      </c>
      <c r="C111" s="1">
        <v>75747945210</v>
      </c>
      <c r="E111" s="15">
        <f t="shared" si="2"/>
        <v>1.2076360237819916E-2</v>
      </c>
      <c r="G111" s="1">
        <v>175167123285</v>
      </c>
      <c r="I111" s="15">
        <f t="shared" si="3"/>
        <v>9.3736534278988509E-3</v>
      </c>
    </row>
    <row r="112" spans="1:9" ht="21" x14ac:dyDescent="0.25">
      <c r="A112" s="2" t="s">
        <v>147</v>
      </c>
      <c r="C112" s="1">
        <v>88328767122</v>
      </c>
      <c r="E112" s="15">
        <f t="shared" si="2"/>
        <v>1.4082098308680655E-2</v>
      </c>
      <c r="G112" s="1">
        <v>133917808210</v>
      </c>
      <c r="I112" s="15">
        <f t="shared" si="3"/>
        <v>7.1662940992755445E-3</v>
      </c>
    </row>
    <row r="113" spans="1:9" ht="21" x14ac:dyDescent="0.25">
      <c r="A113" s="2" t="s">
        <v>147</v>
      </c>
      <c r="C113" s="1">
        <v>165616438355</v>
      </c>
      <c r="E113" s="15">
        <f t="shared" si="2"/>
        <v>2.6403934328975514E-2</v>
      </c>
      <c r="G113" s="1">
        <v>245753424650</v>
      </c>
      <c r="I113" s="15">
        <f t="shared" si="3"/>
        <v>1.3150912044381435E-2</v>
      </c>
    </row>
    <row r="114" spans="1:9" ht="21" x14ac:dyDescent="0.25">
      <c r="A114" s="2" t="s">
        <v>147</v>
      </c>
      <c r="C114" s="1">
        <v>82808219177</v>
      </c>
      <c r="E114" s="15">
        <f t="shared" si="2"/>
        <v>1.3201967164408043E-2</v>
      </c>
      <c r="G114" s="1">
        <v>114863013689</v>
      </c>
      <c r="I114" s="15">
        <f t="shared" si="3"/>
        <v>6.1466219334600832E-3</v>
      </c>
    </row>
    <row r="115" spans="1:9" ht="21" x14ac:dyDescent="0.25">
      <c r="A115" s="2" t="s">
        <v>173</v>
      </c>
      <c r="C115" s="1">
        <v>36295890416</v>
      </c>
      <c r="E115" s="15">
        <f t="shared" si="2"/>
        <v>5.7865892810803994E-3</v>
      </c>
      <c r="G115" s="1">
        <v>50498630135</v>
      </c>
      <c r="I115" s="15">
        <f t="shared" si="3"/>
        <v>2.7023145016715224E-3</v>
      </c>
    </row>
    <row r="116" spans="1:9" ht="21" x14ac:dyDescent="0.25">
      <c r="A116" s="2" t="s">
        <v>173</v>
      </c>
      <c r="C116" s="1">
        <v>52427397265</v>
      </c>
      <c r="E116" s="15">
        <f t="shared" si="2"/>
        <v>8.3584067389309274E-3</v>
      </c>
      <c r="G116" s="1">
        <v>70663013697</v>
      </c>
      <c r="I116" s="15">
        <f t="shared" si="3"/>
        <v>3.7813636951088067E-3</v>
      </c>
    </row>
    <row r="117" spans="1:9" ht="21" x14ac:dyDescent="0.25">
      <c r="A117" s="2" t="s">
        <v>171</v>
      </c>
      <c r="C117" s="1">
        <v>75418791904</v>
      </c>
      <c r="E117" s="15">
        <f t="shared" si="2"/>
        <v>1.2023883911423136E-2</v>
      </c>
      <c r="G117" s="1">
        <v>88986301355</v>
      </c>
      <c r="I117" s="15">
        <f t="shared" si="3"/>
        <v>4.7618910049415887E-3</v>
      </c>
    </row>
    <row r="118" spans="1:9" ht="21" x14ac:dyDescent="0.25">
      <c r="A118" s="2" t="s">
        <v>151</v>
      </c>
      <c r="C118" s="1">
        <v>10921204421</v>
      </c>
      <c r="E118" s="15">
        <f t="shared" si="2"/>
        <v>1.74114820478927E-3</v>
      </c>
      <c r="G118" s="1">
        <v>11988493127</v>
      </c>
      <c r="I118" s="15">
        <f t="shared" si="3"/>
        <v>6.4153579500422385E-4</v>
      </c>
    </row>
    <row r="119" spans="1:9" ht="21" x14ac:dyDescent="0.25">
      <c r="A119" s="2" t="s">
        <v>151</v>
      </c>
      <c r="C119" s="1">
        <v>999719010939</v>
      </c>
      <c r="E119" s="15">
        <f t="shared" si="2"/>
        <v>0.15938342458301508</v>
      </c>
      <c r="G119" s="1">
        <v>1065429862993</v>
      </c>
      <c r="I119" s="15">
        <f t="shared" si="3"/>
        <v>5.7013953875243814E-2</v>
      </c>
    </row>
    <row r="120" spans="1:9" ht="21" x14ac:dyDescent="0.25">
      <c r="A120" s="2" t="s">
        <v>155</v>
      </c>
      <c r="C120" s="1">
        <v>101854109578</v>
      </c>
      <c r="E120" s="15">
        <f t="shared" si="2"/>
        <v>1.6238419610673845E-2</v>
      </c>
      <c r="G120" s="1">
        <v>105139726016</v>
      </c>
      <c r="I120" s="15">
        <f t="shared" si="3"/>
        <v>5.6263032394196933E-3</v>
      </c>
    </row>
    <row r="121" spans="1:9" ht="21" x14ac:dyDescent="0.25">
      <c r="A121" s="2" t="s">
        <v>154</v>
      </c>
      <c r="C121" s="1">
        <v>572120547936</v>
      </c>
      <c r="E121" s="15">
        <f t="shared" si="2"/>
        <v>9.121216182405345E-2</v>
      </c>
      <c r="G121" s="1">
        <v>572120547936</v>
      </c>
      <c r="I121" s="15">
        <f t="shared" si="3"/>
        <v>3.0615675103633389E-2</v>
      </c>
    </row>
    <row r="122" spans="1:9" ht="21" x14ac:dyDescent="0.25">
      <c r="A122" s="2" t="s">
        <v>154</v>
      </c>
      <c r="C122" s="1">
        <v>30025479438</v>
      </c>
      <c r="E122" s="15">
        <f t="shared" si="2"/>
        <v>4.7869088065859988E-3</v>
      </c>
      <c r="G122" s="1">
        <v>30025479438</v>
      </c>
      <c r="I122" s="15">
        <f t="shared" si="3"/>
        <v>1.6067423668332645E-3</v>
      </c>
    </row>
    <row r="123" spans="1:9" ht="21" x14ac:dyDescent="0.25">
      <c r="A123" s="2" t="s">
        <v>151</v>
      </c>
      <c r="C123" s="1">
        <v>4928142910</v>
      </c>
      <c r="E123" s="15">
        <f t="shared" si="2"/>
        <v>7.8568506273832609E-4</v>
      </c>
      <c r="G123" s="1">
        <v>4936438338</v>
      </c>
      <c r="I123" s="15">
        <f t="shared" si="3"/>
        <v>2.6416179749278005E-4</v>
      </c>
    </row>
    <row r="124" spans="1:9" ht="21" x14ac:dyDescent="0.25">
      <c r="A124" s="2" t="s">
        <v>154</v>
      </c>
      <c r="C124" s="1">
        <v>24302465733</v>
      </c>
      <c r="E124" s="15">
        <f t="shared" si="2"/>
        <v>3.8744989061463976E-3</v>
      </c>
      <c r="G124" s="1">
        <v>24302465733</v>
      </c>
      <c r="I124" s="15">
        <f t="shared" si="3"/>
        <v>1.3004888528875963E-3</v>
      </c>
    </row>
    <row r="125" spans="1:9" ht="21" x14ac:dyDescent="0.25">
      <c r="A125" s="2" t="s">
        <v>151</v>
      </c>
      <c r="C125" s="1">
        <v>2151631289</v>
      </c>
      <c r="E125" s="15">
        <f t="shared" si="2"/>
        <v>3.4303075116945224E-4</v>
      </c>
      <c r="G125" s="1">
        <v>2169863000</v>
      </c>
      <c r="I125" s="15">
        <f t="shared" si="3"/>
        <v>1.1611507551521575E-4</v>
      </c>
    </row>
    <row r="126" spans="1:9" ht="21" x14ac:dyDescent="0.25">
      <c r="A126" s="2" t="s">
        <v>154</v>
      </c>
      <c r="C126" s="1">
        <v>8815068480</v>
      </c>
      <c r="E126" s="15">
        <f t="shared" si="2"/>
        <v>1.4053706960684385E-3</v>
      </c>
      <c r="G126" s="1">
        <v>8815068480</v>
      </c>
      <c r="I126" s="15">
        <f t="shared" si="3"/>
        <v>4.7171749655485076E-4</v>
      </c>
    </row>
    <row r="127" spans="1:9" ht="21" x14ac:dyDescent="0.25">
      <c r="A127" s="2" t="s">
        <v>154</v>
      </c>
      <c r="C127" s="1">
        <v>3797260264</v>
      </c>
      <c r="E127" s="15">
        <f t="shared" si="2"/>
        <v>6.0539045300425198E-4</v>
      </c>
      <c r="G127" s="1">
        <v>3797260264</v>
      </c>
      <c r="I127" s="15">
        <f t="shared" si="3"/>
        <v>2.032013829008044E-4</v>
      </c>
    </row>
    <row r="128" spans="1:9" ht="21" x14ac:dyDescent="0.25">
      <c r="A128" s="2" t="s">
        <v>154</v>
      </c>
      <c r="C128" s="1">
        <v>8570958900</v>
      </c>
      <c r="E128" s="15">
        <f t="shared" si="2"/>
        <v>1.3664527397145051E-3</v>
      </c>
      <c r="G128" s="1">
        <v>8570958900</v>
      </c>
      <c r="I128" s="15">
        <f t="shared" si="3"/>
        <v>4.586545509607337E-4</v>
      </c>
    </row>
    <row r="129" spans="1:9" ht="21" x14ac:dyDescent="0.25">
      <c r="A129" s="2" t="s">
        <v>154</v>
      </c>
      <c r="C129" s="1">
        <v>72328767120</v>
      </c>
      <c r="E129" s="15">
        <f t="shared" si="2"/>
        <v>1.153124675365045E-2</v>
      </c>
      <c r="G129" s="1">
        <v>72328767120</v>
      </c>
      <c r="I129" s="15">
        <f t="shared" si="3"/>
        <v>3.8705025414329172E-3</v>
      </c>
    </row>
    <row r="130" spans="1:9" ht="21" x14ac:dyDescent="0.25">
      <c r="A130" s="2" t="s">
        <v>154</v>
      </c>
      <c r="C130" s="1">
        <v>6328767123</v>
      </c>
      <c r="E130" s="15">
        <f t="shared" si="2"/>
        <v>1.0089840909444142E-3</v>
      </c>
      <c r="G130" s="1">
        <v>6328767123</v>
      </c>
      <c r="I130" s="15">
        <f t="shared" si="3"/>
        <v>3.3866897237538028E-4</v>
      </c>
    </row>
    <row r="131" spans="1:9" ht="21" x14ac:dyDescent="0.25">
      <c r="A131" s="2" t="s">
        <v>160</v>
      </c>
      <c r="C131" s="1">
        <v>4823063333</v>
      </c>
      <c r="E131" s="15">
        <f t="shared" si="2"/>
        <v>7.6893241259089727E-4</v>
      </c>
      <c r="G131" s="1">
        <v>4936438356</v>
      </c>
      <c r="I131" s="15">
        <f t="shared" si="3"/>
        <v>2.6416179845600737E-4</v>
      </c>
    </row>
    <row r="132" spans="1:9" ht="21" x14ac:dyDescent="0.25">
      <c r="A132" s="2" t="s">
        <v>153</v>
      </c>
      <c r="C132" s="1">
        <v>3421333902</v>
      </c>
      <c r="E132" s="15">
        <f t="shared" si="2"/>
        <v>5.4545718144395942E-4</v>
      </c>
      <c r="G132" s="1">
        <v>3507945204</v>
      </c>
      <c r="I132" s="15">
        <f t="shared" si="3"/>
        <v>1.8771937318885982E-4</v>
      </c>
    </row>
    <row r="133" spans="1:9" ht="21" x14ac:dyDescent="0.25">
      <c r="A133" s="2" t="s">
        <v>147</v>
      </c>
      <c r="C133" s="1">
        <v>1335616438</v>
      </c>
      <c r="E133" s="15">
        <f t="shared" si="2"/>
        <v>2.1293495421064598E-4</v>
      </c>
      <c r="G133" s="1">
        <v>1335616438</v>
      </c>
      <c r="I133" s="15">
        <f t="shared" si="3"/>
        <v>7.1472348050422301E-5</v>
      </c>
    </row>
    <row r="134" spans="1:9" ht="21.75" thickBot="1" x14ac:dyDescent="0.3">
      <c r="A134" s="2" t="s">
        <v>174</v>
      </c>
      <c r="C134" s="1">
        <v>4274239507</v>
      </c>
      <c r="E134" s="15">
        <f t="shared" si="2"/>
        <v>6.8143440572747654E-4</v>
      </c>
      <c r="G134" s="1">
        <v>4356164383</v>
      </c>
      <c r="I134" s="15">
        <f t="shared" si="3"/>
        <v>2.3310981213502338E-4</v>
      </c>
    </row>
    <row r="135" spans="1:9" ht="21.75" thickBot="1" x14ac:dyDescent="0.3">
      <c r="A135" s="2" t="s">
        <v>27</v>
      </c>
      <c r="C135" s="5">
        <f>SUM(C8:C134)</f>
        <v>6272415174630</v>
      </c>
      <c r="D135" s="2"/>
      <c r="E135" s="9">
        <f>SUM(E8:E134)</f>
        <v>0.99999999999999978</v>
      </c>
      <c r="F135" s="2"/>
      <c r="G135" s="5">
        <f>SUM(G8:G134)</f>
        <v>18687177271100</v>
      </c>
      <c r="H135" s="2"/>
      <c r="I135" s="9">
        <f>SUM(I8:I134)</f>
        <v>0.99999999999999967</v>
      </c>
    </row>
    <row r="136" spans="1:9" ht="19.5" thickTop="1" x14ac:dyDescent="0.25"/>
  </sheetData>
  <mergeCells count="11">
    <mergeCell ref="G7"/>
    <mergeCell ref="I7"/>
    <mergeCell ref="G6:I6"/>
    <mergeCell ref="A2:I2"/>
    <mergeCell ref="A3:I3"/>
    <mergeCell ref="A4:I4"/>
    <mergeCell ref="A7"/>
    <mergeCell ref="A6:B6"/>
    <mergeCell ref="C7"/>
    <mergeCell ref="E7"/>
    <mergeCell ref="C6:E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1"/>
  <sheetViews>
    <sheetView rightToLeft="1" topLeftCell="A3" workbookViewId="0">
      <selection activeCell="Y9" sqref="Y9"/>
    </sheetView>
  </sheetViews>
  <sheetFormatPr defaultRowHeight="18.75" x14ac:dyDescent="0.25"/>
  <cols>
    <col min="1" max="1" width="40.28515625" style="1" bestFit="1" customWidth="1"/>
    <col min="2" max="2" width="1" style="1" customWidth="1"/>
    <col min="3" max="3" width="18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8" style="1" customWidth="1"/>
    <col min="10" max="10" width="1" style="1" customWidth="1"/>
    <col min="11" max="11" width="19" style="1" customWidth="1"/>
    <col min="12" max="12" width="1" style="1" customWidth="1"/>
    <col min="13" max="13" width="24" style="1" customWidth="1"/>
    <col min="14" max="14" width="1" style="1" customWidth="1"/>
    <col min="15" max="15" width="24" style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</row>
    <row r="3" spans="1:17" ht="26.25" x14ac:dyDescent="0.25">
      <c r="A3" s="28" t="s">
        <v>175</v>
      </c>
      <c r="B3" s="28" t="s">
        <v>175</v>
      </c>
      <c r="C3" s="28" t="s">
        <v>175</v>
      </c>
      <c r="D3" s="28" t="s">
        <v>175</v>
      </c>
      <c r="E3" s="28" t="s">
        <v>175</v>
      </c>
      <c r="F3" s="28" t="s">
        <v>175</v>
      </c>
      <c r="G3" s="28" t="s">
        <v>175</v>
      </c>
      <c r="H3" s="28" t="s">
        <v>175</v>
      </c>
      <c r="I3" s="28" t="s">
        <v>175</v>
      </c>
      <c r="J3" s="28" t="s">
        <v>175</v>
      </c>
      <c r="K3" s="28" t="s">
        <v>175</v>
      </c>
      <c r="L3" s="28" t="s">
        <v>175</v>
      </c>
      <c r="M3" s="28" t="s">
        <v>175</v>
      </c>
      <c r="N3" s="28" t="s">
        <v>175</v>
      </c>
      <c r="O3" s="28" t="s">
        <v>175</v>
      </c>
      <c r="P3" s="28" t="s">
        <v>175</v>
      </c>
      <c r="Q3" s="28" t="s">
        <v>175</v>
      </c>
    </row>
    <row r="4" spans="1:17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</row>
    <row r="6" spans="1:17" ht="26.25" x14ac:dyDescent="0.25">
      <c r="A6" s="27" t="s">
        <v>3</v>
      </c>
      <c r="C6" s="27" t="s">
        <v>177</v>
      </c>
      <c r="D6" s="27" t="s">
        <v>177</v>
      </c>
      <c r="E6" s="27" t="s">
        <v>177</v>
      </c>
      <c r="F6" s="27" t="s">
        <v>177</v>
      </c>
      <c r="G6" s="27" t="s">
        <v>177</v>
      </c>
      <c r="H6" s="27" t="s">
        <v>177</v>
      </c>
      <c r="I6" s="27" t="s">
        <v>177</v>
      </c>
      <c r="K6" s="27" t="s">
        <v>178</v>
      </c>
      <c r="L6" s="27" t="s">
        <v>178</v>
      </c>
      <c r="M6" s="27" t="s">
        <v>178</v>
      </c>
      <c r="N6" s="27" t="s">
        <v>178</v>
      </c>
      <c r="O6" s="27" t="s">
        <v>178</v>
      </c>
      <c r="P6" s="27" t="s">
        <v>178</v>
      </c>
      <c r="Q6" s="27" t="s">
        <v>178</v>
      </c>
    </row>
    <row r="7" spans="1:17" ht="26.25" x14ac:dyDescent="0.25">
      <c r="A7" s="27" t="s">
        <v>3</v>
      </c>
      <c r="C7" s="27" t="s">
        <v>7</v>
      </c>
      <c r="E7" s="27" t="s">
        <v>199</v>
      </c>
      <c r="G7" s="27" t="s">
        <v>200</v>
      </c>
      <c r="I7" s="27" t="s">
        <v>202</v>
      </c>
      <c r="K7" s="27" t="s">
        <v>7</v>
      </c>
      <c r="M7" s="27" t="s">
        <v>199</v>
      </c>
      <c r="O7" s="27" t="s">
        <v>200</v>
      </c>
      <c r="Q7" s="27" t="s">
        <v>202</v>
      </c>
    </row>
    <row r="8" spans="1:17" ht="21" x14ac:dyDescent="0.25">
      <c r="A8" s="2" t="s">
        <v>26</v>
      </c>
      <c r="C8" s="1">
        <v>67877</v>
      </c>
      <c r="E8" s="1">
        <v>53440138414</v>
      </c>
      <c r="G8" s="1">
        <v>53440138414</v>
      </c>
      <c r="I8" s="1">
        <v>0</v>
      </c>
      <c r="K8" s="1">
        <v>218959</v>
      </c>
      <c r="M8" s="1">
        <v>187712610303</v>
      </c>
      <c r="O8" s="1">
        <v>187712610303</v>
      </c>
      <c r="Q8" s="1">
        <v>0</v>
      </c>
    </row>
    <row r="9" spans="1:17" ht="21" x14ac:dyDescent="0.25">
      <c r="A9" s="2" t="s">
        <v>15</v>
      </c>
      <c r="C9" s="1">
        <v>0</v>
      </c>
      <c r="E9" s="1">
        <v>0</v>
      </c>
      <c r="G9" s="1">
        <v>0</v>
      </c>
      <c r="I9" s="1">
        <v>0</v>
      </c>
      <c r="K9" s="1">
        <v>4000000</v>
      </c>
      <c r="M9" s="1">
        <v>29418433706</v>
      </c>
      <c r="O9" s="1">
        <v>24381520705</v>
      </c>
      <c r="Q9" s="1">
        <v>5036913001</v>
      </c>
    </row>
    <row r="10" spans="1:17" ht="21" x14ac:dyDescent="0.25">
      <c r="A10" s="2" t="s">
        <v>203</v>
      </c>
      <c r="C10" s="1">
        <v>0</v>
      </c>
      <c r="E10" s="1">
        <v>0</v>
      </c>
      <c r="G10" s="1">
        <v>0</v>
      </c>
      <c r="I10" s="1">
        <v>0</v>
      </c>
      <c r="K10" s="1">
        <v>494909484</v>
      </c>
      <c r="M10" s="1">
        <v>3501913933282</v>
      </c>
      <c r="O10" s="1">
        <v>3484433384313</v>
      </c>
      <c r="Q10" s="1">
        <v>17480548969</v>
      </c>
    </row>
    <row r="11" spans="1:17" ht="21" x14ac:dyDescent="0.25">
      <c r="A11" s="2" t="s">
        <v>204</v>
      </c>
      <c r="C11" s="1">
        <v>0</v>
      </c>
      <c r="E11" s="1">
        <v>0</v>
      </c>
      <c r="G11" s="1">
        <v>0</v>
      </c>
      <c r="I11" s="1">
        <v>0</v>
      </c>
      <c r="K11" s="1">
        <v>164496851</v>
      </c>
      <c r="M11" s="1">
        <v>3601826554778</v>
      </c>
      <c r="O11" s="1">
        <v>3502475098069</v>
      </c>
      <c r="Q11" s="1">
        <v>99351456709</v>
      </c>
    </row>
    <row r="12" spans="1:17" ht="21" x14ac:dyDescent="0.25">
      <c r="A12" s="2" t="s">
        <v>53</v>
      </c>
      <c r="C12" s="1">
        <v>3500000</v>
      </c>
      <c r="E12" s="1">
        <v>3500000000000</v>
      </c>
      <c r="G12" s="1">
        <v>3499199375000</v>
      </c>
      <c r="I12" s="1">
        <v>800625000</v>
      </c>
      <c r="K12" s="1">
        <v>3500000</v>
      </c>
      <c r="M12" s="1">
        <v>3500000000000</v>
      </c>
      <c r="O12" s="1">
        <v>3499199375000</v>
      </c>
      <c r="Q12" s="1">
        <v>800625000</v>
      </c>
    </row>
    <row r="13" spans="1:17" ht="21" x14ac:dyDescent="0.25">
      <c r="A13" s="2" t="s">
        <v>86</v>
      </c>
      <c r="C13" s="1">
        <v>22000000</v>
      </c>
      <c r="E13" s="1">
        <v>17925517500000</v>
      </c>
      <c r="G13" s="1">
        <v>17264685799515</v>
      </c>
      <c r="I13" s="1">
        <v>660831700485</v>
      </c>
      <c r="K13" s="1">
        <v>22000000</v>
      </c>
      <c r="M13" s="1">
        <v>17925517500000</v>
      </c>
      <c r="O13" s="1">
        <v>17264685799515</v>
      </c>
      <c r="Q13" s="1">
        <v>660831700485</v>
      </c>
    </row>
    <row r="14" spans="1:17" ht="21" x14ac:dyDescent="0.25">
      <c r="A14" s="2" t="s">
        <v>85</v>
      </c>
      <c r="C14" s="1">
        <v>2000000</v>
      </c>
      <c r="E14" s="1">
        <v>1625472500000</v>
      </c>
      <c r="G14" s="1">
        <v>1565137892792</v>
      </c>
      <c r="I14" s="1">
        <v>60334607208</v>
      </c>
      <c r="K14" s="1">
        <v>2000000</v>
      </c>
      <c r="M14" s="1">
        <v>1625472500000</v>
      </c>
      <c r="O14" s="1">
        <v>1565137892792</v>
      </c>
      <c r="Q14" s="1">
        <v>60334607208</v>
      </c>
    </row>
    <row r="15" spans="1:17" ht="21" x14ac:dyDescent="0.25">
      <c r="A15" s="2" t="s">
        <v>184</v>
      </c>
      <c r="C15" s="1">
        <v>0</v>
      </c>
      <c r="E15" s="1">
        <v>0</v>
      </c>
      <c r="G15" s="1">
        <v>0</v>
      </c>
      <c r="I15" s="1">
        <v>0</v>
      </c>
      <c r="K15" s="1">
        <v>10179000</v>
      </c>
      <c r="M15" s="1">
        <v>10179000000000</v>
      </c>
      <c r="O15" s="1">
        <v>9953252906458</v>
      </c>
      <c r="Q15" s="1">
        <v>225747093542</v>
      </c>
    </row>
    <row r="16" spans="1:17" ht="21" x14ac:dyDescent="0.25">
      <c r="A16" s="2" t="s">
        <v>205</v>
      </c>
      <c r="C16" s="1">
        <v>0</v>
      </c>
      <c r="E16" s="1">
        <v>0</v>
      </c>
      <c r="G16" s="1">
        <v>0</v>
      </c>
      <c r="I16" s="1">
        <v>0</v>
      </c>
      <c r="K16" s="1">
        <v>741800</v>
      </c>
      <c r="M16" s="1">
        <v>741800000000</v>
      </c>
      <c r="O16" s="1">
        <v>724713725804</v>
      </c>
      <c r="Q16" s="1">
        <v>17086274196</v>
      </c>
    </row>
    <row r="17" spans="1:17" ht="21" x14ac:dyDescent="0.25">
      <c r="A17" s="2" t="s">
        <v>183</v>
      </c>
      <c r="C17" s="1">
        <v>0</v>
      </c>
      <c r="E17" s="1">
        <v>0</v>
      </c>
      <c r="G17" s="1">
        <v>0</v>
      </c>
      <c r="I17" s="1">
        <v>0</v>
      </c>
      <c r="K17" s="1">
        <v>3000000</v>
      </c>
      <c r="M17" s="1">
        <v>3000000000000</v>
      </c>
      <c r="O17" s="1">
        <v>2999313750000</v>
      </c>
      <c r="Q17" s="1">
        <v>686250000</v>
      </c>
    </row>
    <row r="18" spans="1:17" ht="21" x14ac:dyDescent="0.25">
      <c r="A18" s="2" t="s">
        <v>40</v>
      </c>
      <c r="C18" s="1">
        <v>0</v>
      </c>
      <c r="E18" s="1">
        <v>0</v>
      </c>
      <c r="G18" s="1">
        <v>0</v>
      </c>
      <c r="I18" s="1">
        <v>0</v>
      </c>
      <c r="K18" s="1">
        <v>4000</v>
      </c>
      <c r="M18" s="1">
        <v>23672777600</v>
      </c>
      <c r="O18" s="1">
        <v>22417316860</v>
      </c>
      <c r="Q18" s="1">
        <v>1255460740</v>
      </c>
    </row>
    <row r="19" spans="1:17" ht="21" x14ac:dyDescent="0.25">
      <c r="A19" s="2" t="s">
        <v>185</v>
      </c>
      <c r="C19" s="1">
        <v>0</v>
      </c>
      <c r="E19" s="1">
        <v>0</v>
      </c>
      <c r="G19" s="1">
        <v>0</v>
      </c>
      <c r="I19" s="1">
        <v>0</v>
      </c>
      <c r="K19" s="1">
        <v>10000000</v>
      </c>
      <c r="M19" s="1">
        <v>10000000000000</v>
      </c>
      <c r="O19" s="1">
        <v>9611270918737</v>
      </c>
      <c r="Q19" s="1">
        <v>388729081263</v>
      </c>
    </row>
    <row r="20" spans="1:17" ht="21" x14ac:dyDescent="0.25">
      <c r="A20" s="2" t="s">
        <v>206</v>
      </c>
      <c r="C20" s="1">
        <v>0</v>
      </c>
      <c r="E20" s="1">
        <v>0</v>
      </c>
      <c r="G20" s="1">
        <v>0</v>
      </c>
      <c r="I20" s="1">
        <v>0</v>
      </c>
      <c r="K20" s="1">
        <v>928124</v>
      </c>
      <c r="M20" s="1">
        <v>928124000000</v>
      </c>
      <c r="O20" s="1">
        <v>769350141768</v>
      </c>
      <c r="Q20" s="1">
        <v>158773858232</v>
      </c>
    </row>
    <row r="21" spans="1:17" ht="21" x14ac:dyDescent="0.25">
      <c r="A21" s="2" t="s">
        <v>27</v>
      </c>
      <c r="C21" s="1" t="s">
        <v>27</v>
      </c>
      <c r="E21" s="5">
        <f>SUM(E8:E20)</f>
        <v>23104430138414</v>
      </c>
      <c r="F21" s="2"/>
      <c r="G21" s="5">
        <f>SUM(G8:G20)</f>
        <v>22382463205721</v>
      </c>
      <c r="H21" s="2"/>
      <c r="I21" s="5">
        <f>SUM(I8:I20)</f>
        <v>721966932693</v>
      </c>
      <c r="K21" s="1" t="s">
        <v>27</v>
      </c>
      <c r="M21" s="5">
        <f>SUM(M8:M20)</f>
        <v>55244458309669</v>
      </c>
      <c r="N21" s="2"/>
      <c r="O21" s="5">
        <f>SUM(O8:O20)</f>
        <v>53608344440324</v>
      </c>
      <c r="P21" s="2"/>
      <c r="Q21" s="5">
        <f>SUM(Q8:Q20)</f>
        <v>1636113869345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3"/>
  <sheetViews>
    <sheetView rightToLeft="1" topLeftCell="A43" zoomScaleNormal="100" workbookViewId="0">
      <selection activeCell="A69" sqref="A69"/>
    </sheetView>
  </sheetViews>
  <sheetFormatPr defaultRowHeight="18.75" x14ac:dyDescent="0.25"/>
  <cols>
    <col min="1" max="1" width="43.28515625" style="11" bestFit="1" customWidth="1"/>
    <col min="2" max="2" width="1" style="11" customWidth="1"/>
    <col min="3" max="3" width="20" style="11" customWidth="1"/>
    <col min="4" max="4" width="1" style="11" customWidth="1"/>
    <col min="5" max="5" width="24" style="11" customWidth="1"/>
    <col min="6" max="6" width="1" style="11" customWidth="1"/>
    <col min="7" max="7" width="24" style="11" customWidth="1"/>
    <col min="8" max="8" width="1" style="11" customWidth="1"/>
    <col min="9" max="9" width="35.28515625" style="11" bestFit="1" customWidth="1"/>
    <col min="10" max="10" width="1" style="11" customWidth="1"/>
    <col min="11" max="11" width="20" style="11" customWidth="1"/>
    <col min="12" max="12" width="1" style="11" customWidth="1"/>
    <col min="13" max="13" width="24" style="11" customWidth="1"/>
    <col min="14" max="14" width="1" style="11" customWidth="1"/>
    <col min="15" max="15" width="24" style="11" customWidth="1"/>
    <col min="16" max="16" width="1" style="11" customWidth="1"/>
    <col min="17" max="17" width="35.28515625" style="11" bestFit="1" customWidth="1"/>
    <col min="18" max="18" width="1" style="11" customWidth="1"/>
    <col min="19" max="19" width="19.140625" style="11" bestFit="1" customWidth="1"/>
    <col min="20" max="16384" width="9.140625" style="11"/>
  </cols>
  <sheetData>
    <row r="2" spans="1:17" ht="26.25" x14ac:dyDescent="0.25">
      <c r="A2" s="36" t="s">
        <v>0</v>
      </c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6" t="s">
        <v>0</v>
      </c>
      <c r="I2" s="36" t="s">
        <v>0</v>
      </c>
      <c r="J2" s="36" t="s">
        <v>0</v>
      </c>
      <c r="K2" s="36" t="s">
        <v>0</v>
      </c>
      <c r="L2" s="36" t="s">
        <v>0</v>
      </c>
      <c r="M2" s="36" t="s">
        <v>0</v>
      </c>
      <c r="N2" s="36" t="s">
        <v>0</v>
      </c>
      <c r="O2" s="36" t="s">
        <v>0</v>
      </c>
      <c r="P2" s="36" t="s">
        <v>0</v>
      </c>
      <c r="Q2" s="36" t="s">
        <v>0</v>
      </c>
    </row>
    <row r="3" spans="1:17" ht="26.25" x14ac:dyDescent="0.25">
      <c r="A3" s="36" t="s">
        <v>175</v>
      </c>
      <c r="B3" s="36" t="s">
        <v>175</v>
      </c>
      <c r="C3" s="36" t="s">
        <v>175</v>
      </c>
      <c r="D3" s="36" t="s">
        <v>175</v>
      </c>
      <c r="E3" s="36" t="s">
        <v>175</v>
      </c>
      <c r="F3" s="36" t="s">
        <v>175</v>
      </c>
      <c r="G3" s="36" t="s">
        <v>175</v>
      </c>
      <c r="H3" s="36" t="s">
        <v>175</v>
      </c>
      <c r="I3" s="36" t="s">
        <v>175</v>
      </c>
      <c r="J3" s="36" t="s">
        <v>175</v>
      </c>
      <c r="K3" s="36" t="s">
        <v>175</v>
      </c>
      <c r="L3" s="36" t="s">
        <v>175</v>
      </c>
      <c r="M3" s="36" t="s">
        <v>175</v>
      </c>
      <c r="N3" s="36" t="s">
        <v>175</v>
      </c>
      <c r="O3" s="36" t="s">
        <v>175</v>
      </c>
      <c r="P3" s="36" t="s">
        <v>175</v>
      </c>
      <c r="Q3" s="36" t="s">
        <v>175</v>
      </c>
    </row>
    <row r="4" spans="1:17" ht="26.25" x14ac:dyDescent="0.25">
      <c r="A4" s="36" t="s">
        <v>2</v>
      </c>
      <c r="B4" s="36" t="s">
        <v>2</v>
      </c>
      <c r="C4" s="36" t="s">
        <v>2</v>
      </c>
      <c r="D4" s="36" t="s">
        <v>2</v>
      </c>
      <c r="E4" s="36" t="s">
        <v>2</v>
      </c>
      <c r="F4" s="36" t="s">
        <v>2</v>
      </c>
      <c r="G4" s="36" t="s">
        <v>2</v>
      </c>
      <c r="H4" s="36" t="s">
        <v>2</v>
      </c>
      <c r="I4" s="36" t="s">
        <v>2</v>
      </c>
      <c r="J4" s="36" t="s">
        <v>2</v>
      </c>
      <c r="K4" s="36" t="s">
        <v>2</v>
      </c>
      <c r="L4" s="36" t="s">
        <v>2</v>
      </c>
      <c r="M4" s="36" t="s">
        <v>2</v>
      </c>
      <c r="N4" s="36" t="s">
        <v>2</v>
      </c>
      <c r="O4" s="36" t="s">
        <v>2</v>
      </c>
      <c r="P4" s="36" t="s">
        <v>2</v>
      </c>
      <c r="Q4" s="36" t="s">
        <v>2</v>
      </c>
    </row>
    <row r="6" spans="1:17" ht="26.25" x14ac:dyDescent="0.25">
      <c r="A6" s="37" t="s">
        <v>3</v>
      </c>
      <c r="C6" s="37" t="s">
        <v>177</v>
      </c>
      <c r="D6" s="37" t="s">
        <v>177</v>
      </c>
      <c r="E6" s="37" t="s">
        <v>177</v>
      </c>
      <c r="F6" s="37" t="s">
        <v>177</v>
      </c>
      <c r="G6" s="37" t="s">
        <v>177</v>
      </c>
      <c r="H6" s="37" t="s">
        <v>177</v>
      </c>
      <c r="I6" s="37" t="s">
        <v>177</v>
      </c>
      <c r="K6" s="37" t="s">
        <v>178</v>
      </c>
      <c r="L6" s="37" t="s">
        <v>178</v>
      </c>
      <c r="M6" s="37" t="s">
        <v>178</v>
      </c>
      <c r="N6" s="37" t="s">
        <v>178</v>
      </c>
      <c r="O6" s="37" t="s">
        <v>178</v>
      </c>
      <c r="P6" s="37" t="s">
        <v>178</v>
      </c>
      <c r="Q6" s="37" t="s">
        <v>178</v>
      </c>
    </row>
    <row r="7" spans="1:17" ht="54.75" customHeight="1" x14ac:dyDescent="0.25">
      <c r="A7" s="37" t="s">
        <v>3</v>
      </c>
      <c r="C7" s="37" t="s">
        <v>7</v>
      </c>
      <c r="E7" s="37" t="s">
        <v>199</v>
      </c>
      <c r="G7" s="37" t="s">
        <v>200</v>
      </c>
      <c r="I7" s="37" t="s">
        <v>201</v>
      </c>
      <c r="K7" s="37" t="s">
        <v>7</v>
      </c>
      <c r="M7" s="37" t="s">
        <v>199</v>
      </c>
      <c r="O7" s="37" t="s">
        <v>200</v>
      </c>
      <c r="Q7" s="37" t="s">
        <v>201</v>
      </c>
    </row>
    <row r="8" spans="1:17" ht="21" x14ac:dyDescent="0.25">
      <c r="A8" s="12" t="s">
        <v>15</v>
      </c>
      <c r="C8" s="11">
        <v>7000000</v>
      </c>
      <c r="E8" s="11">
        <v>42667661246</v>
      </c>
      <c r="G8" s="11">
        <v>42667661246</v>
      </c>
      <c r="I8" s="11">
        <f>+E8-G8</f>
        <v>0</v>
      </c>
      <c r="K8" s="11">
        <v>7000000</v>
      </c>
      <c r="M8" s="11">
        <v>42667661246</v>
      </c>
      <c r="O8" s="11">
        <v>42667661253</v>
      </c>
      <c r="Q8" s="11">
        <f>+M8-O8</f>
        <v>-7</v>
      </c>
    </row>
    <row r="9" spans="1:17" ht="21" x14ac:dyDescent="0.25">
      <c r="A9" s="12" t="s">
        <v>22</v>
      </c>
      <c r="C9" s="11">
        <v>6813985</v>
      </c>
      <c r="E9" s="11">
        <v>1153730266971</v>
      </c>
      <c r="G9" s="11">
        <v>989056691476</v>
      </c>
      <c r="I9" s="11">
        <f t="shared" ref="I9:I54" si="0">+E9-G9</f>
        <v>164673575495</v>
      </c>
      <c r="K9" s="11">
        <v>6813985</v>
      </c>
      <c r="M9" s="11">
        <v>1153730266971</v>
      </c>
      <c r="O9" s="11">
        <v>992879337061</v>
      </c>
      <c r="Q9" s="11">
        <f t="shared" ref="Q9:Q54" si="1">+M9-O9</f>
        <v>160850929910</v>
      </c>
    </row>
    <row r="10" spans="1:17" ht="21" x14ac:dyDescent="0.25">
      <c r="A10" s="12" t="s">
        <v>19</v>
      </c>
      <c r="C10" s="11">
        <v>4137000</v>
      </c>
      <c r="E10" s="11">
        <v>591021289717</v>
      </c>
      <c r="G10" s="11">
        <v>494677227195</v>
      </c>
      <c r="I10" s="11">
        <f t="shared" si="0"/>
        <v>96344062522</v>
      </c>
      <c r="K10" s="11">
        <v>4137000</v>
      </c>
      <c r="M10" s="11">
        <v>591021289717</v>
      </c>
      <c r="O10" s="11">
        <v>332924510671</v>
      </c>
      <c r="Q10" s="11">
        <f t="shared" si="1"/>
        <v>258096779046</v>
      </c>
    </row>
    <row r="11" spans="1:17" ht="21" x14ac:dyDescent="0.25">
      <c r="A11" s="12" t="s">
        <v>23</v>
      </c>
      <c r="C11" s="11">
        <v>31898944</v>
      </c>
      <c r="E11" s="11">
        <v>1159927754530</v>
      </c>
      <c r="G11" s="11">
        <v>978008076898</v>
      </c>
      <c r="I11" s="11">
        <f t="shared" si="0"/>
        <v>181919677632</v>
      </c>
      <c r="K11" s="11">
        <v>31898944</v>
      </c>
      <c r="M11" s="11">
        <v>1159927754530</v>
      </c>
      <c r="O11" s="11">
        <v>992841085858</v>
      </c>
      <c r="Q11" s="11">
        <f t="shared" si="1"/>
        <v>167086668672</v>
      </c>
    </row>
    <row r="12" spans="1:17" ht="21" x14ac:dyDescent="0.25">
      <c r="A12" s="12" t="s">
        <v>18</v>
      </c>
      <c r="C12" s="11">
        <v>1325774</v>
      </c>
      <c r="E12" s="11">
        <v>30199650870</v>
      </c>
      <c r="G12" s="11">
        <v>26171882864</v>
      </c>
      <c r="I12" s="11">
        <f t="shared" si="0"/>
        <v>4027768006</v>
      </c>
      <c r="K12" s="11">
        <v>1325774</v>
      </c>
      <c r="M12" s="11">
        <v>30199650870</v>
      </c>
      <c r="O12" s="11">
        <v>24879182577</v>
      </c>
      <c r="Q12" s="11">
        <f t="shared" si="1"/>
        <v>5320468293</v>
      </c>
    </row>
    <row r="13" spans="1:17" ht="21" x14ac:dyDescent="0.25">
      <c r="A13" s="12" t="s">
        <v>24</v>
      </c>
      <c r="C13" s="11">
        <v>10079988</v>
      </c>
      <c r="E13" s="11">
        <v>5983521666731</v>
      </c>
      <c r="G13" s="11">
        <v>5243595935416</v>
      </c>
      <c r="I13" s="11">
        <f t="shared" si="0"/>
        <v>739925731315</v>
      </c>
      <c r="K13" s="11">
        <v>10079988</v>
      </c>
      <c r="M13" s="11">
        <v>5983521666731</v>
      </c>
      <c r="O13" s="11">
        <v>5232124347894</v>
      </c>
      <c r="Q13" s="11">
        <f t="shared" si="1"/>
        <v>751397318837</v>
      </c>
    </row>
    <row r="14" spans="1:17" ht="21" x14ac:dyDescent="0.25">
      <c r="A14" s="12" t="s">
        <v>17</v>
      </c>
      <c r="C14" s="11">
        <v>14495303</v>
      </c>
      <c r="E14" s="11">
        <v>433322221005</v>
      </c>
      <c r="G14" s="11">
        <v>338426638535</v>
      </c>
      <c r="I14" s="11">
        <f t="shared" si="0"/>
        <v>94895582470</v>
      </c>
      <c r="K14" s="11">
        <v>14495303</v>
      </c>
      <c r="M14" s="11">
        <v>433322221005</v>
      </c>
      <c r="O14" s="11">
        <v>245037105291</v>
      </c>
      <c r="Q14" s="11">
        <f t="shared" si="1"/>
        <v>188285115714</v>
      </c>
    </row>
    <row r="15" spans="1:17" ht="21" x14ac:dyDescent="0.25">
      <c r="A15" s="12" t="s">
        <v>21</v>
      </c>
      <c r="C15" s="11">
        <v>13222441</v>
      </c>
      <c r="E15" s="11">
        <v>1162824128717</v>
      </c>
      <c r="G15" s="11">
        <v>986674769715</v>
      </c>
      <c r="I15" s="11">
        <f t="shared" si="0"/>
        <v>176149359002</v>
      </c>
      <c r="K15" s="11">
        <v>13222441</v>
      </c>
      <c r="M15" s="11">
        <v>1162824128717</v>
      </c>
      <c r="O15" s="11">
        <v>992823204780</v>
      </c>
      <c r="Q15" s="11">
        <f t="shared" si="1"/>
        <v>170000923937</v>
      </c>
    </row>
    <row r="16" spans="1:17" ht="21" x14ac:dyDescent="0.25">
      <c r="A16" s="12" t="s">
        <v>20</v>
      </c>
      <c r="C16" s="11">
        <v>31544746</v>
      </c>
      <c r="E16" s="11">
        <v>1219500943039</v>
      </c>
      <c r="G16" s="11">
        <v>1040831501695</v>
      </c>
      <c r="I16" s="11">
        <f t="shared" si="0"/>
        <v>178669441344</v>
      </c>
      <c r="K16" s="11">
        <v>31544746</v>
      </c>
      <c r="M16" s="11">
        <v>1219500943039</v>
      </c>
      <c r="O16" s="11">
        <v>992473406077</v>
      </c>
      <c r="Q16" s="11">
        <f t="shared" si="1"/>
        <v>227027536962</v>
      </c>
    </row>
    <row r="17" spans="1:17" ht="21" x14ac:dyDescent="0.25">
      <c r="A17" s="12" t="s">
        <v>25</v>
      </c>
      <c r="C17" s="11">
        <v>9090119780</v>
      </c>
      <c r="E17" s="11">
        <v>16812945793586</v>
      </c>
      <c r="G17" s="11">
        <v>16514811881072</v>
      </c>
      <c r="I17" s="11">
        <f t="shared" si="0"/>
        <v>298133912514</v>
      </c>
      <c r="K17" s="11">
        <v>9090119780</v>
      </c>
      <c r="M17" s="11">
        <v>16812945793586</v>
      </c>
      <c r="O17" s="11">
        <v>17924172194774</v>
      </c>
      <c r="Q17" s="11">
        <f t="shared" si="1"/>
        <v>-1111226401188</v>
      </c>
    </row>
    <row r="18" spans="1:17" ht="21" x14ac:dyDescent="0.25">
      <c r="A18" s="12" t="s">
        <v>16</v>
      </c>
      <c r="C18" s="11">
        <v>139143412</v>
      </c>
      <c r="E18" s="11">
        <v>4135144778505</v>
      </c>
      <c r="G18" s="11">
        <v>3554360176817</v>
      </c>
      <c r="I18" s="11">
        <f t="shared" si="0"/>
        <v>580784601688</v>
      </c>
      <c r="K18" s="11">
        <v>139143412</v>
      </c>
      <c r="M18" s="11">
        <v>4135144778505</v>
      </c>
      <c r="O18" s="11">
        <v>2467510985685</v>
      </c>
      <c r="Q18" s="11">
        <f t="shared" si="1"/>
        <v>1667633792820</v>
      </c>
    </row>
    <row r="19" spans="1:17" ht="21" x14ac:dyDescent="0.25">
      <c r="A19" s="12" t="s">
        <v>48</v>
      </c>
      <c r="C19" s="11">
        <v>1010965</v>
      </c>
      <c r="E19" s="11">
        <v>912197309272</v>
      </c>
      <c r="G19" s="11">
        <v>888434959003</v>
      </c>
      <c r="I19" s="11">
        <f t="shared" si="0"/>
        <v>23762350269</v>
      </c>
      <c r="K19" s="11">
        <v>1010965</v>
      </c>
      <c r="M19" s="11">
        <v>912197309272</v>
      </c>
      <c r="O19" s="11">
        <v>838909005657</v>
      </c>
      <c r="Q19" s="11">
        <f t="shared" si="1"/>
        <v>73288303615</v>
      </c>
    </row>
    <row r="20" spans="1:17" ht="21" x14ac:dyDescent="0.25">
      <c r="A20" s="12" t="s">
        <v>71</v>
      </c>
      <c r="C20" s="11">
        <v>50000000</v>
      </c>
      <c r="E20" s="11">
        <v>48212568851500</v>
      </c>
      <c r="G20" s="11">
        <v>48471009719625</v>
      </c>
      <c r="I20" s="11">
        <f t="shared" si="0"/>
        <v>-258440868125</v>
      </c>
      <c r="K20" s="11">
        <v>50000000</v>
      </c>
      <c r="M20" s="11">
        <v>48212568851500</v>
      </c>
      <c r="O20" s="11">
        <v>48226187500000</v>
      </c>
      <c r="Q20" s="11">
        <f t="shared" si="1"/>
        <v>-13618648500</v>
      </c>
    </row>
    <row r="21" spans="1:17" ht="21" x14ac:dyDescent="0.25">
      <c r="A21" s="12" t="s">
        <v>47</v>
      </c>
      <c r="C21" s="11">
        <v>52417</v>
      </c>
      <c r="E21" s="11">
        <v>45168925884</v>
      </c>
      <c r="G21" s="11">
        <v>44360316585</v>
      </c>
      <c r="I21" s="11">
        <f t="shared" si="0"/>
        <v>808609299</v>
      </c>
      <c r="K21" s="11">
        <v>52417</v>
      </c>
      <c r="M21" s="11">
        <v>45168925884</v>
      </c>
      <c r="O21" s="11">
        <v>41661458590</v>
      </c>
      <c r="Q21" s="11">
        <f t="shared" si="1"/>
        <v>3507467294</v>
      </c>
    </row>
    <row r="22" spans="1:17" ht="21" x14ac:dyDescent="0.25">
      <c r="A22" s="12" t="s">
        <v>45</v>
      </c>
      <c r="C22" s="11">
        <v>73594</v>
      </c>
      <c r="E22" s="11">
        <v>66822781591</v>
      </c>
      <c r="G22" s="11">
        <v>65468961748</v>
      </c>
      <c r="I22" s="11">
        <f t="shared" si="0"/>
        <v>1353819843</v>
      </c>
      <c r="K22" s="11">
        <v>73594</v>
      </c>
      <c r="M22" s="11">
        <v>66822781591</v>
      </c>
      <c r="O22" s="11">
        <v>61138209794</v>
      </c>
      <c r="Q22" s="11">
        <f t="shared" si="1"/>
        <v>5684571797</v>
      </c>
    </row>
    <row r="23" spans="1:17" ht="21" x14ac:dyDescent="0.25">
      <c r="A23" s="12" t="s">
        <v>46</v>
      </c>
      <c r="C23" s="11">
        <v>339795</v>
      </c>
      <c r="E23" s="11">
        <v>300048486054</v>
      </c>
      <c r="G23" s="11">
        <v>292024364092</v>
      </c>
      <c r="I23" s="11">
        <f t="shared" si="0"/>
        <v>8024121962</v>
      </c>
      <c r="K23" s="11">
        <v>339795</v>
      </c>
      <c r="M23" s="11">
        <v>300048486054</v>
      </c>
      <c r="O23" s="11">
        <v>273598099265</v>
      </c>
      <c r="Q23" s="11">
        <f t="shared" si="1"/>
        <v>26450386789</v>
      </c>
    </row>
    <row r="24" spans="1:17" ht="21" x14ac:dyDescent="0.25">
      <c r="A24" s="12" t="s">
        <v>44</v>
      </c>
      <c r="C24" s="11">
        <v>46184</v>
      </c>
      <c r="E24" s="11">
        <v>44140419048</v>
      </c>
      <c r="G24" s="11">
        <v>43102440220</v>
      </c>
      <c r="I24" s="11">
        <f t="shared" si="0"/>
        <v>1037978828</v>
      </c>
      <c r="K24" s="11">
        <v>46184</v>
      </c>
      <c r="M24" s="11">
        <v>44140419048</v>
      </c>
      <c r="O24" s="11">
        <v>40494102854</v>
      </c>
      <c r="Q24" s="11">
        <f t="shared" si="1"/>
        <v>3646316194</v>
      </c>
    </row>
    <row r="25" spans="1:17" ht="21" x14ac:dyDescent="0.25">
      <c r="A25" s="12" t="s">
        <v>70</v>
      </c>
      <c r="C25" s="11">
        <v>10120000</v>
      </c>
      <c r="E25" s="11">
        <v>9275306828107</v>
      </c>
      <c r="G25" s="11">
        <v>9292323180147</v>
      </c>
      <c r="I25" s="11">
        <f t="shared" si="0"/>
        <v>-17016352040</v>
      </c>
      <c r="K25" s="11">
        <v>10120000</v>
      </c>
      <c r="M25" s="11">
        <v>9275306828107</v>
      </c>
      <c r="O25" s="11">
        <v>9233542269357</v>
      </c>
      <c r="Q25" s="11">
        <f t="shared" si="1"/>
        <v>41764558750</v>
      </c>
    </row>
    <row r="26" spans="1:17" ht="21" x14ac:dyDescent="0.25">
      <c r="A26" s="12" t="s">
        <v>72</v>
      </c>
      <c r="C26" s="11">
        <v>7340000</v>
      </c>
      <c r="E26" s="11">
        <v>7090726025303</v>
      </c>
      <c r="G26" s="11">
        <v>6808017209741</v>
      </c>
      <c r="I26" s="11">
        <f t="shared" si="0"/>
        <v>282708815562</v>
      </c>
      <c r="K26" s="11">
        <v>7340000</v>
      </c>
      <c r="M26" s="11">
        <v>7090726025303</v>
      </c>
      <c r="O26" s="11">
        <v>6987857441875</v>
      </c>
      <c r="Q26" s="11">
        <f t="shared" si="1"/>
        <v>102868583428</v>
      </c>
    </row>
    <row r="27" spans="1:17" ht="21" x14ac:dyDescent="0.25">
      <c r="A27" s="12" t="s">
        <v>73</v>
      </c>
      <c r="C27" s="11">
        <v>3000000</v>
      </c>
      <c r="E27" s="11">
        <v>2599628198988</v>
      </c>
      <c r="G27" s="11">
        <v>2717066328870</v>
      </c>
      <c r="I27" s="11">
        <f t="shared" si="0"/>
        <v>-117438129882</v>
      </c>
      <c r="K27" s="11">
        <v>3000000</v>
      </c>
      <c r="M27" s="11">
        <v>2599628198988</v>
      </c>
      <c r="O27" s="11">
        <v>2664920260012</v>
      </c>
      <c r="Q27" s="11">
        <f t="shared" si="1"/>
        <v>-65292061024</v>
      </c>
    </row>
    <row r="28" spans="1:17" ht="21" x14ac:dyDescent="0.25">
      <c r="A28" s="12" t="s">
        <v>74</v>
      </c>
      <c r="C28" s="11">
        <v>2098065</v>
      </c>
      <c r="E28" s="11">
        <v>1908802411544</v>
      </c>
      <c r="G28" s="11">
        <v>1902633413860</v>
      </c>
      <c r="I28" s="11">
        <f t="shared" si="0"/>
        <v>6168997684</v>
      </c>
      <c r="K28" s="11">
        <v>2098065</v>
      </c>
      <c r="M28" s="11">
        <v>1908802411544</v>
      </c>
      <c r="O28" s="11">
        <v>1846313254794</v>
      </c>
      <c r="Q28" s="11">
        <f t="shared" si="1"/>
        <v>62489156750</v>
      </c>
    </row>
    <row r="29" spans="1:17" ht="21" x14ac:dyDescent="0.25">
      <c r="A29" s="12" t="s">
        <v>41</v>
      </c>
      <c r="C29" s="11">
        <v>252190</v>
      </c>
      <c r="E29" s="11">
        <v>1021964897079</v>
      </c>
      <c r="G29" s="11">
        <v>1000195510375</v>
      </c>
      <c r="I29" s="11">
        <f t="shared" si="0"/>
        <v>21769386704</v>
      </c>
      <c r="K29" s="11">
        <v>252190</v>
      </c>
      <c r="M29" s="11">
        <v>1021964897079</v>
      </c>
      <c r="O29" s="11">
        <v>952903846307</v>
      </c>
      <c r="Q29" s="11">
        <f t="shared" si="1"/>
        <v>69061050772</v>
      </c>
    </row>
    <row r="30" spans="1:17" ht="21" x14ac:dyDescent="0.25">
      <c r="A30" s="12" t="s">
        <v>39</v>
      </c>
      <c r="C30" s="11">
        <v>3207600</v>
      </c>
      <c r="E30" s="11">
        <v>6977807071540</v>
      </c>
      <c r="G30" s="11">
        <v>6864427351193</v>
      </c>
      <c r="I30" s="11">
        <f t="shared" si="0"/>
        <v>113379720347</v>
      </c>
      <c r="K30" s="11">
        <v>3207600</v>
      </c>
      <c r="M30" s="11">
        <v>6977807071540</v>
      </c>
      <c r="O30" s="11">
        <v>6637667910498</v>
      </c>
      <c r="Q30" s="11">
        <f t="shared" si="1"/>
        <v>340139161042</v>
      </c>
    </row>
    <row r="31" spans="1:17" ht="21" x14ac:dyDescent="0.25">
      <c r="A31" s="12" t="s">
        <v>75</v>
      </c>
      <c r="C31" s="11">
        <v>7793740</v>
      </c>
      <c r="E31" s="11">
        <v>7022711793098</v>
      </c>
      <c r="G31" s="11">
        <v>6995767205163</v>
      </c>
      <c r="I31" s="11">
        <f t="shared" si="0"/>
        <v>26944587935</v>
      </c>
      <c r="K31" s="11">
        <v>7793740</v>
      </c>
      <c r="M31" s="11">
        <v>7022711793098</v>
      </c>
      <c r="O31" s="11">
        <v>7036487973396</v>
      </c>
      <c r="Q31" s="11">
        <f t="shared" si="1"/>
        <v>-13776180298</v>
      </c>
    </row>
    <row r="32" spans="1:17" ht="21" x14ac:dyDescent="0.25">
      <c r="A32" s="12" t="s">
        <v>40</v>
      </c>
      <c r="C32" s="11">
        <v>456251</v>
      </c>
      <c r="E32" s="11">
        <v>2701005920000</v>
      </c>
      <c r="G32" s="11">
        <v>2701005920000</v>
      </c>
      <c r="I32" s="11">
        <f t="shared" si="0"/>
        <v>0</v>
      </c>
      <c r="K32" s="11">
        <v>456251</v>
      </c>
      <c r="M32" s="11">
        <v>2701005920000</v>
      </c>
      <c r="O32" s="11">
        <v>2556980808672</v>
      </c>
      <c r="Q32" s="11">
        <f t="shared" si="1"/>
        <v>144025111328</v>
      </c>
    </row>
    <row r="33" spans="1:17" ht="21" x14ac:dyDescent="0.25">
      <c r="A33" s="12" t="s">
        <v>76</v>
      </c>
      <c r="C33" s="11">
        <v>6048600</v>
      </c>
      <c r="E33" s="11">
        <v>5551060420194</v>
      </c>
      <c r="G33" s="11">
        <v>5676225704884</v>
      </c>
      <c r="I33" s="11">
        <f t="shared" si="0"/>
        <v>-125165284690</v>
      </c>
      <c r="K33" s="11">
        <v>6048600</v>
      </c>
      <c r="M33" s="11">
        <v>5551060420194</v>
      </c>
      <c r="O33" s="11">
        <v>5697548189850</v>
      </c>
      <c r="Q33" s="11">
        <f t="shared" si="1"/>
        <v>-146487769656</v>
      </c>
    </row>
    <row r="34" spans="1:17" ht="21" x14ac:dyDescent="0.25">
      <c r="A34" s="12" t="s">
        <v>101</v>
      </c>
      <c r="C34" s="11">
        <v>3563925</v>
      </c>
      <c r="E34" s="11">
        <v>3267371642727</v>
      </c>
      <c r="G34" s="11">
        <v>3268255048321</v>
      </c>
      <c r="I34" s="11">
        <f t="shared" si="0"/>
        <v>-883405594</v>
      </c>
      <c r="K34" s="11">
        <v>3563925</v>
      </c>
      <c r="M34" s="11">
        <v>3267371642727</v>
      </c>
      <c r="O34" s="11">
        <v>3268255048321</v>
      </c>
      <c r="Q34" s="11">
        <f t="shared" si="1"/>
        <v>-883405594</v>
      </c>
    </row>
    <row r="35" spans="1:17" ht="21" x14ac:dyDescent="0.25">
      <c r="A35" s="12" t="s">
        <v>42</v>
      </c>
      <c r="C35" s="11">
        <v>963700</v>
      </c>
      <c r="E35" s="11">
        <v>5393669888685</v>
      </c>
      <c r="G35" s="11">
        <v>5311657584163</v>
      </c>
      <c r="I35" s="11">
        <f t="shared" si="0"/>
        <v>82012304522</v>
      </c>
      <c r="K35" s="11">
        <v>963700</v>
      </c>
      <c r="M35" s="11">
        <v>5393669888685</v>
      </c>
      <c r="O35" s="11">
        <v>5147632975215</v>
      </c>
      <c r="Q35" s="11">
        <f t="shared" si="1"/>
        <v>246036913470</v>
      </c>
    </row>
    <row r="36" spans="1:17" ht="21" x14ac:dyDescent="0.25">
      <c r="A36" s="12" t="s">
        <v>77</v>
      </c>
      <c r="C36" s="11">
        <v>15171600</v>
      </c>
      <c r="E36" s="11">
        <v>14686632393763</v>
      </c>
      <c r="G36" s="11">
        <v>13902045727427</v>
      </c>
      <c r="I36" s="11">
        <f t="shared" si="0"/>
        <v>784586666336</v>
      </c>
      <c r="K36" s="11">
        <v>15171600</v>
      </c>
      <c r="M36" s="11">
        <v>14686632393763</v>
      </c>
      <c r="O36" s="11">
        <v>13539421255554</v>
      </c>
      <c r="Q36" s="11">
        <f t="shared" si="1"/>
        <v>1147211138209</v>
      </c>
    </row>
    <row r="37" spans="1:17" ht="21" x14ac:dyDescent="0.25">
      <c r="A37" s="12" t="s">
        <v>78</v>
      </c>
      <c r="C37" s="11">
        <v>38873775</v>
      </c>
      <c r="E37" s="11">
        <v>33581046371709</v>
      </c>
      <c r="G37" s="11">
        <v>34238795645237</v>
      </c>
      <c r="I37" s="11">
        <f t="shared" si="0"/>
        <v>-657749273528</v>
      </c>
      <c r="K37" s="11">
        <v>38873775</v>
      </c>
      <c r="M37" s="11">
        <v>33581046371709</v>
      </c>
      <c r="O37" s="11">
        <v>34247946572493</v>
      </c>
      <c r="Q37" s="11">
        <f t="shared" si="1"/>
        <v>-666900200784</v>
      </c>
    </row>
    <row r="38" spans="1:17" ht="21" x14ac:dyDescent="0.25">
      <c r="A38" s="12" t="s">
        <v>80</v>
      </c>
      <c r="C38" s="11">
        <v>267211</v>
      </c>
      <c r="E38" s="11">
        <v>216607256241</v>
      </c>
      <c r="G38" s="11">
        <v>224466271278</v>
      </c>
      <c r="I38" s="11">
        <f t="shared" si="0"/>
        <v>-7859015037</v>
      </c>
      <c r="K38" s="11">
        <v>267211</v>
      </c>
      <c r="M38" s="11">
        <v>216607256241</v>
      </c>
      <c r="O38" s="11">
        <v>218396091807</v>
      </c>
      <c r="Q38" s="11">
        <f t="shared" si="1"/>
        <v>-1788835566</v>
      </c>
    </row>
    <row r="39" spans="1:17" ht="21" x14ac:dyDescent="0.25">
      <c r="A39" s="12" t="s">
        <v>81</v>
      </c>
      <c r="C39" s="11">
        <v>8733899</v>
      </c>
      <c r="E39" s="11">
        <v>7788881995281</v>
      </c>
      <c r="G39" s="11">
        <v>7791527761321</v>
      </c>
      <c r="I39" s="11">
        <f t="shared" si="0"/>
        <v>-2645766040</v>
      </c>
      <c r="K39" s="11">
        <v>8733899</v>
      </c>
      <c r="M39" s="11">
        <v>7788881995281</v>
      </c>
      <c r="O39" s="11">
        <v>7187856509249</v>
      </c>
      <c r="Q39" s="11">
        <f t="shared" si="1"/>
        <v>601025486032</v>
      </c>
    </row>
    <row r="40" spans="1:17" ht="21" x14ac:dyDescent="0.25">
      <c r="A40" s="12" t="s">
        <v>56</v>
      </c>
      <c r="C40" s="11">
        <v>1463524</v>
      </c>
      <c r="E40" s="11">
        <v>1250974107334</v>
      </c>
      <c r="G40" s="11">
        <v>1272453197649</v>
      </c>
      <c r="I40" s="11">
        <f t="shared" si="0"/>
        <v>-21479090315</v>
      </c>
      <c r="K40" s="11">
        <v>1463524</v>
      </c>
      <c r="M40" s="11">
        <v>1250974107334</v>
      </c>
      <c r="O40" s="11">
        <v>1263623368589</v>
      </c>
      <c r="Q40" s="11">
        <f t="shared" si="1"/>
        <v>-12649261255</v>
      </c>
    </row>
    <row r="41" spans="1:17" ht="21" x14ac:dyDescent="0.25">
      <c r="A41" s="12" t="s">
        <v>82</v>
      </c>
      <c r="C41" s="11">
        <v>4920074</v>
      </c>
      <c r="E41" s="11">
        <v>4305127702475</v>
      </c>
      <c r="G41" s="11">
        <v>4142384290259</v>
      </c>
      <c r="I41" s="11">
        <f t="shared" si="0"/>
        <v>162743412216</v>
      </c>
      <c r="K41" s="11">
        <v>4920074</v>
      </c>
      <c r="M41" s="11">
        <v>4305127702475</v>
      </c>
      <c r="O41" s="11">
        <v>4030089614197</v>
      </c>
      <c r="Q41" s="11">
        <f t="shared" si="1"/>
        <v>275038088278</v>
      </c>
    </row>
    <row r="42" spans="1:17" ht="21" x14ac:dyDescent="0.25">
      <c r="A42" s="12" t="s">
        <v>102</v>
      </c>
      <c r="C42" s="11">
        <v>8156000</v>
      </c>
      <c r="E42" s="11">
        <v>6930345528736</v>
      </c>
      <c r="G42" s="11">
        <v>7006297928838</v>
      </c>
      <c r="I42" s="11">
        <f t="shared" si="0"/>
        <v>-75952400102</v>
      </c>
      <c r="K42" s="11">
        <v>8156000</v>
      </c>
      <c r="M42" s="11">
        <v>6930345528736</v>
      </c>
      <c r="O42" s="11">
        <v>7006297928838</v>
      </c>
      <c r="Q42" s="11">
        <f t="shared" si="1"/>
        <v>-75952400102</v>
      </c>
    </row>
    <row r="43" spans="1:17" ht="21" x14ac:dyDescent="0.25">
      <c r="A43" s="12" t="s">
        <v>83</v>
      </c>
      <c r="C43" s="11">
        <v>1919665</v>
      </c>
      <c r="E43" s="11">
        <v>1596289253725</v>
      </c>
      <c r="G43" s="11">
        <v>1661993951612</v>
      </c>
      <c r="I43" s="11">
        <f t="shared" si="0"/>
        <v>-65704697887</v>
      </c>
      <c r="K43" s="11">
        <v>1919665</v>
      </c>
      <c r="M43" s="11">
        <v>1596289253725</v>
      </c>
      <c r="O43" s="11">
        <v>1548536994689</v>
      </c>
      <c r="Q43" s="11">
        <f t="shared" si="1"/>
        <v>47752259036</v>
      </c>
    </row>
    <row r="44" spans="1:17" ht="21" x14ac:dyDescent="0.25">
      <c r="A44" s="12" t="s">
        <v>84</v>
      </c>
      <c r="C44" s="11">
        <v>161080</v>
      </c>
      <c r="E44" s="11">
        <v>141747284449</v>
      </c>
      <c r="G44" s="11">
        <v>145897044415</v>
      </c>
      <c r="I44" s="11">
        <f t="shared" si="0"/>
        <v>-4149759966</v>
      </c>
      <c r="K44" s="11">
        <v>161080</v>
      </c>
      <c r="M44" s="11">
        <v>141747284449</v>
      </c>
      <c r="O44" s="11">
        <v>139110685949</v>
      </c>
      <c r="Q44" s="11">
        <f t="shared" si="1"/>
        <v>2636598500</v>
      </c>
    </row>
    <row r="45" spans="1:17" ht="21" x14ac:dyDescent="0.25">
      <c r="A45" s="12" t="s">
        <v>66</v>
      </c>
      <c r="C45" s="11">
        <v>500000</v>
      </c>
      <c r="E45" s="11">
        <v>459690321779</v>
      </c>
      <c r="G45" s="11">
        <v>456092644936</v>
      </c>
      <c r="I45" s="11">
        <f t="shared" si="0"/>
        <v>3597676843</v>
      </c>
      <c r="K45" s="11">
        <v>500000</v>
      </c>
      <c r="M45" s="11">
        <v>459690321779</v>
      </c>
      <c r="O45" s="11">
        <v>448276933189</v>
      </c>
      <c r="Q45" s="11">
        <f t="shared" si="1"/>
        <v>11413388590</v>
      </c>
    </row>
    <row r="46" spans="1:17" ht="21" x14ac:dyDescent="0.25">
      <c r="A46" s="12" t="s">
        <v>55</v>
      </c>
      <c r="C46" s="11">
        <v>622799</v>
      </c>
      <c r="E46" s="11">
        <v>542682529408</v>
      </c>
      <c r="G46" s="11">
        <v>498268438785</v>
      </c>
      <c r="I46" s="11">
        <f t="shared" si="0"/>
        <v>44414090623</v>
      </c>
      <c r="K46" s="11">
        <v>622799</v>
      </c>
      <c r="M46" s="11">
        <v>542682529408</v>
      </c>
      <c r="O46" s="11">
        <v>498268438785</v>
      </c>
      <c r="Q46" s="11">
        <f t="shared" si="1"/>
        <v>44414090623</v>
      </c>
    </row>
    <row r="47" spans="1:17" ht="21" x14ac:dyDescent="0.25">
      <c r="A47" s="12" t="s">
        <v>85</v>
      </c>
      <c r="C47" s="11">
        <v>3635032</v>
      </c>
      <c r="E47" s="11">
        <v>2902319753069</v>
      </c>
      <c r="G47" s="11">
        <v>3065759405852</v>
      </c>
      <c r="I47" s="11">
        <f t="shared" si="0"/>
        <v>-163439652783</v>
      </c>
      <c r="K47" s="11">
        <v>3635032</v>
      </c>
      <c r="M47" s="11">
        <v>2902319753069</v>
      </c>
      <c r="O47" s="11">
        <v>2844663162350</v>
      </c>
      <c r="Q47" s="11">
        <f t="shared" si="1"/>
        <v>57656590719</v>
      </c>
    </row>
    <row r="48" spans="1:17" ht="21" x14ac:dyDescent="0.25">
      <c r="A48" s="12" t="s">
        <v>61</v>
      </c>
      <c r="C48" s="11">
        <v>188009</v>
      </c>
      <c r="E48" s="11">
        <v>156152748635</v>
      </c>
      <c r="G48" s="11">
        <v>156152748635</v>
      </c>
      <c r="I48" s="11">
        <f t="shared" si="0"/>
        <v>0</v>
      </c>
      <c r="K48" s="11">
        <v>188009</v>
      </c>
      <c r="M48" s="11">
        <v>156152748635</v>
      </c>
      <c r="O48" s="11">
        <v>156922513908</v>
      </c>
      <c r="Q48" s="11">
        <f t="shared" si="1"/>
        <v>-769765273</v>
      </c>
    </row>
    <row r="49" spans="1:17" ht="21" x14ac:dyDescent="0.25">
      <c r="A49" s="12" t="s">
        <v>90</v>
      </c>
      <c r="C49" s="11">
        <v>800000</v>
      </c>
      <c r="E49" s="11">
        <v>713716699950</v>
      </c>
      <c r="G49" s="11">
        <v>713913750000</v>
      </c>
      <c r="I49" s="11">
        <f t="shared" si="0"/>
        <v>-197050050</v>
      </c>
      <c r="K49" s="11">
        <v>800000</v>
      </c>
      <c r="M49" s="11">
        <v>713716699950</v>
      </c>
      <c r="O49" s="11">
        <v>713913750000</v>
      </c>
      <c r="Q49" s="11">
        <f t="shared" si="1"/>
        <v>-197050050</v>
      </c>
    </row>
    <row r="50" spans="1:17" ht="21" x14ac:dyDescent="0.25">
      <c r="A50" s="12" t="s">
        <v>99</v>
      </c>
      <c r="C50" s="11">
        <v>52689</v>
      </c>
      <c r="E50" s="11">
        <v>46129202830</v>
      </c>
      <c r="G50" s="11">
        <v>46361467312</v>
      </c>
      <c r="I50" s="11">
        <f t="shared" si="0"/>
        <v>-232264482</v>
      </c>
      <c r="K50" s="11">
        <v>52689</v>
      </c>
      <c r="M50" s="11">
        <v>46129202830</v>
      </c>
      <c r="O50" s="11">
        <v>46361467312</v>
      </c>
      <c r="Q50" s="11">
        <f t="shared" si="1"/>
        <v>-232264482</v>
      </c>
    </row>
    <row r="51" spans="1:17" ht="21" x14ac:dyDescent="0.25">
      <c r="A51" s="12" t="s">
        <v>52</v>
      </c>
      <c r="C51" s="11">
        <v>4500000</v>
      </c>
      <c r="E51" s="11">
        <v>4498970625000</v>
      </c>
      <c r="G51" s="11">
        <v>4498970625000</v>
      </c>
      <c r="I51" s="11">
        <f t="shared" si="0"/>
        <v>0</v>
      </c>
      <c r="K51" s="11">
        <v>4500000</v>
      </c>
      <c r="M51" s="11">
        <v>4498970625000</v>
      </c>
      <c r="O51" s="11">
        <v>4500000000000</v>
      </c>
      <c r="Q51" s="11">
        <f t="shared" si="1"/>
        <v>-1029375000</v>
      </c>
    </row>
    <row r="52" spans="1:17" ht="21" x14ac:dyDescent="0.25">
      <c r="A52" s="12" t="s">
        <v>65</v>
      </c>
      <c r="C52" s="11">
        <v>400000</v>
      </c>
      <c r="E52" s="11">
        <v>370195298450</v>
      </c>
      <c r="G52" s="11">
        <v>370195298450</v>
      </c>
      <c r="I52" s="11">
        <f t="shared" si="0"/>
        <v>0</v>
      </c>
      <c r="K52" s="11">
        <v>400000</v>
      </c>
      <c r="M52" s="11">
        <v>370195298450</v>
      </c>
      <c r="O52" s="11">
        <v>370280000000</v>
      </c>
      <c r="Q52" s="11">
        <f t="shared" si="1"/>
        <v>-84701550</v>
      </c>
    </row>
    <row r="53" spans="1:17" ht="21" x14ac:dyDescent="0.25">
      <c r="A53" s="12" t="s">
        <v>91</v>
      </c>
      <c r="C53" s="11">
        <v>800000</v>
      </c>
      <c r="E53" s="11">
        <v>693841247500</v>
      </c>
      <c r="G53" s="11">
        <v>694033750000</v>
      </c>
      <c r="I53" s="11">
        <f t="shared" si="0"/>
        <v>-192502500</v>
      </c>
      <c r="K53" s="11">
        <v>800000</v>
      </c>
      <c r="M53" s="11">
        <v>693841247500</v>
      </c>
      <c r="O53" s="11">
        <v>694033750000</v>
      </c>
      <c r="Q53" s="11">
        <f t="shared" si="1"/>
        <v>-192502500</v>
      </c>
    </row>
    <row r="54" spans="1:17" ht="21" x14ac:dyDescent="0.25">
      <c r="A54" s="12" t="s">
        <v>92</v>
      </c>
      <c r="C54" s="11">
        <v>2325000</v>
      </c>
      <c r="E54" s="11">
        <v>1960340219573</v>
      </c>
      <c r="G54" s="11">
        <v>1960887639163</v>
      </c>
      <c r="I54" s="11">
        <f t="shared" si="0"/>
        <v>-547419590</v>
      </c>
      <c r="K54" s="11">
        <v>2325000</v>
      </c>
      <c r="M54" s="11">
        <v>1960340219573</v>
      </c>
      <c r="O54" s="11">
        <v>1960887639163</v>
      </c>
      <c r="Q54" s="11">
        <f t="shared" si="1"/>
        <v>-547419590</v>
      </c>
    </row>
    <row r="55" spans="1:17" ht="21" x14ac:dyDescent="0.25">
      <c r="A55" s="12" t="s">
        <v>93</v>
      </c>
      <c r="C55" s="11">
        <v>1200000</v>
      </c>
      <c r="E55" s="11">
        <v>985454525700</v>
      </c>
      <c r="G55" s="11">
        <v>985740401250</v>
      </c>
      <c r="I55" s="11">
        <f t="shared" ref="I55:I62" si="2">+E55-G55</f>
        <v>-285875550</v>
      </c>
      <c r="K55" s="11">
        <v>1200000</v>
      </c>
      <c r="M55" s="11">
        <v>985454525700</v>
      </c>
      <c r="O55" s="11">
        <v>985740401250</v>
      </c>
      <c r="Q55" s="11">
        <f t="shared" ref="Q55:Q62" si="3">+M55-O55</f>
        <v>-285875550</v>
      </c>
    </row>
    <row r="56" spans="1:17" ht="21" x14ac:dyDescent="0.25">
      <c r="A56" s="12" t="s">
        <v>94</v>
      </c>
      <c r="C56" s="11">
        <v>52689</v>
      </c>
      <c r="E56" s="11">
        <v>48335313387</v>
      </c>
      <c r="G56" s="11">
        <v>48357431843</v>
      </c>
      <c r="I56" s="11">
        <f t="shared" si="2"/>
        <v>-22118456</v>
      </c>
      <c r="K56" s="11">
        <v>52689</v>
      </c>
      <c r="M56" s="11">
        <v>48335313387</v>
      </c>
      <c r="O56" s="11">
        <v>48357431843</v>
      </c>
      <c r="Q56" s="11">
        <f t="shared" si="3"/>
        <v>-22118456</v>
      </c>
    </row>
    <row r="57" spans="1:17" ht="21" x14ac:dyDescent="0.25">
      <c r="A57" s="12" t="s">
        <v>98</v>
      </c>
      <c r="C57" s="11">
        <v>250000</v>
      </c>
      <c r="E57" s="11">
        <v>182118330900</v>
      </c>
      <c r="G57" s="11">
        <v>182188327500</v>
      </c>
      <c r="I57" s="11">
        <f t="shared" si="2"/>
        <v>-69996600</v>
      </c>
      <c r="K57" s="11">
        <v>250000</v>
      </c>
      <c r="M57" s="11">
        <v>182118330900</v>
      </c>
      <c r="O57" s="11">
        <v>182188327500</v>
      </c>
      <c r="Q57" s="11">
        <f t="shared" si="3"/>
        <v>-69996600</v>
      </c>
    </row>
    <row r="58" spans="1:17" ht="21" x14ac:dyDescent="0.25">
      <c r="A58" s="12" t="s">
        <v>103</v>
      </c>
      <c r="C58" s="11">
        <v>3750000</v>
      </c>
      <c r="E58" s="11">
        <v>2749695863156</v>
      </c>
      <c r="G58" s="11">
        <v>2750460000000</v>
      </c>
      <c r="I58" s="11">
        <f t="shared" si="2"/>
        <v>-764136844</v>
      </c>
      <c r="K58" s="11">
        <v>3750000</v>
      </c>
      <c r="M58" s="11">
        <v>2749695863156</v>
      </c>
      <c r="O58" s="11">
        <v>2750460000000</v>
      </c>
      <c r="Q58" s="11">
        <f t="shared" si="3"/>
        <v>-764136844</v>
      </c>
    </row>
    <row r="59" spans="1:17" ht="21" x14ac:dyDescent="0.25">
      <c r="A59" s="12" t="s">
        <v>100</v>
      </c>
      <c r="C59" s="11">
        <v>62350</v>
      </c>
      <c r="E59" s="11">
        <v>47405081606</v>
      </c>
      <c r="G59" s="11">
        <v>47426774387</v>
      </c>
      <c r="I59" s="11">
        <f t="shared" si="2"/>
        <v>-21692781</v>
      </c>
      <c r="K59" s="11">
        <v>62350</v>
      </c>
      <c r="M59" s="11">
        <v>47405081606</v>
      </c>
      <c r="O59" s="11">
        <v>47426774387</v>
      </c>
      <c r="Q59" s="11">
        <f t="shared" si="3"/>
        <v>-21692781</v>
      </c>
    </row>
    <row r="60" spans="1:17" ht="21" x14ac:dyDescent="0.25">
      <c r="A60" s="12" t="s">
        <v>95</v>
      </c>
      <c r="C60" s="11">
        <v>2500000</v>
      </c>
      <c r="E60" s="11">
        <v>1822782943000</v>
      </c>
      <c r="G60" s="11">
        <v>1823315901880</v>
      </c>
      <c r="I60" s="11">
        <f t="shared" si="2"/>
        <v>-532958880</v>
      </c>
      <c r="K60" s="11">
        <v>2500000</v>
      </c>
      <c r="M60" s="11">
        <v>1822782943000</v>
      </c>
      <c r="O60" s="11">
        <v>1823315901880</v>
      </c>
      <c r="Q60" s="11">
        <f t="shared" si="3"/>
        <v>-532958880</v>
      </c>
    </row>
    <row r="61" spans="1:17" ht="21" x14ac:dyDescent="0.25">
      <c r="A61" s="12" t="s">
        <v>96</v>
      </c>
      <c r="C61" s="11">
        <v>875000</v>
      </c>
      <c r="E61" s="11">
        <v>697241719464</v>
      </c>
      <c r="G61" s="11">
        <v>697435000000</v>
      </c>
      <c r="I61" s="11">
        <f t="shared" si="2"/>
        <v>-193280536</v>
      </c>
      <c r="K61" s="11">
        <v>875000</v>
      </c>
      <c r="M61" s="11">
        <v>697241719464</v>
      </c>
      <c r="O61" s="11">
        <v>697435000000</v>
      </c>
      <c r="Q61" s="11">
        <f t="shared" si="3"/>
        <v>-193280536</v>
      </c>
    </row>
    <row r="62" spans="1:17" ht="21" x14ac:dyDescent="0.25">
      <c r="A62" s="12" t="s">
        <v>97</v>
      </c>
      <c r="C62" s="11">
        <v>150000</v>
      </c>
      <c r="E62" s="11">
        <v>112618232685</v>
      </c>
      <c r="G62" s="11">
        <v>112669767315</v>
      </c>
      <c r="I62" s="11">
        <f t="shared" si="2"/>
        <v>-51534630</v>
      </c>
      <c r="K62" s="11">
        <v>150000</v>
      </c>
      <c r="M62" s="11">
        <v>112618232685</v>
      </c>
      <c r="O62" s="11">
        <v>112669767315</v>
      </c>
      <c r="Q62" s="11">
        <f t="shared" si="3"/>
        <v>-51534630</v>
      </c>
    </row>
    <row r="63" spans="1:17" ht="21" x14ac:dyDescent="0.25">
      <c r="A63" s="12" t="s">
        <v>27</v>
      </c>
      <c r="C63" s="11" t="s">
        <v>27</v>
      </c>
      <c r="E63" s="13">
        <f>SUM(E8:E62)</f>
        <v>224603150575336</v>
      </c>
      <c r="F63" s="12"/>
      <c r="G63" s="13">
        <f>SUM(G8:G62)</f>
        <v>222045348851263</v>
      </c>
      <c r="H63" s="12"/>
      <c r="I63" s="13">
        <f>SUM(I8:I62)</f>
        <v>2557801724073</v>
      </c>
      <c r="K63" s="11" t="s">
        <v>27</v>
      </c>
      <c r="M63" s="13">
        <f>SUM(M8:M62)</f>
        <v>224603150575336</v>
      </c>
      <c r="N63" s="12"/>
      <c r="O63" s="13">
        <f>SUM(O8:O62)</f>
        <v>219814911656625</v>
      </c>
      <c r="P63" s="12"/>
      <c r="Q63" s="13">
        <f>SUM(Q8:Q62)</f>
        <v>4788238918711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2"/>
  <sheetViews>
    <sheetView rightToLeft="1" zoomScale="85" zoomScaleNormal="85" workbookViewId="0">
      <selection activeCell="E14" sqref="E14"/>
    </sheetView>
  </sheetViews>
  <sheetFormatPr defaultRowHeight="18.75" x14ac:dyDescent="0.25"/>
  <cols>
    <col min="1" max="1" width="43.28515625" style="1" bestFit="1" customWidth="1"/>
    <col min="2" max="2" width="1" style="1" customWidth="1"/>
    <col min="3" max="3" width="20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15" style="1" customWidth="1"/>
    <col min="10" max="10" width="1" style="1" customWidth="1"/>
    <col min="11" max="11" width="22" style="1" customWidth="1"/>
    <col min="12" max="12" width="1" style="1" customWidth="1"/>
    <col min="13" max="13" width="16" style="1" customWidth="1"/>
    <col min="14" max="14" width="1" style="1" customWidth="1"/>
    <col min="15" max="15" width="22" style="1" customWidth="1"/>
    <col min="16" max="16" width="1" style="1" customWidth="1"/>
    <col min="17" max="17" width="20" style="1" customWidth="1"/>
    <col min="18" max="18" width="1" style="1" customWidth="1"/>
    <col min="19" max="19" width="16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  <c r="V2" s="28" t="s">
        <v>0</v>
      </c>
      <c r="W2" s="28" t="s">
        <v>0</v>
      </c>
      <c r="X2" s="28" t="s">
        <v>0</v>
      </c>
      <c r="Y2" s="28" t="s">
        <v>0</v>
      </c>
    </row>
    <row r="3" spans="1:25" ht="26.25" x14ac:dyDescent="0.25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  <c r="L3" s="28" t="s">
        <v>1</v>
      </c>
      <c r="M3" s="28" t="s">
        <v>1</v>
      </c>
      <c r="N3" s="28" t="s">
        <v>1</v>
      </c>
      <c r="O3" s="28" t="s">
        <v>1</v>
      </c>
      <c r="P3" s="28" t="s">
        <v>1</v>
      </c>
      <c r="Q3" s="28" t="s">
        <v>1</v>
      </c>
      <c r="R3" s="28" t="s">
        <v>1</v>
      </c>
      <c r="S3" s="28" t="s">
        <v>1</v>
      </c>
      <c r="T3" s="28" t="s">
        <v>1</v>
      </c>
      <c r="U3" s="28" t="s">
        <v>1</v>
      </c>
      <c r="V3" s="28" t="s">
        <v>1</v>
      </c>
      <c r="W3" s="28" t="s">
        <v>1</v>
      </c>
      <c r="X3" s="28" t="s">
        <v>1</v>
      </c>
      <c r="Y3" s="28" t="s">
        <v>1</v>
      </c>
    </row>
    <row r="4" spans="1:25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  <c r="V4" s="28" t="s">
        <v>2</v>
      </c>
      <c r="W4" s="28" t="s">
        <v>2</v>
      </c>
      <c r="X4" s="28" t="s">
        <v>2</v>
      </c>
      <c r="Y4" s="28" t="s">
        <v>2</v>
      </c>
    </row>
    <row r="6" spans="1:25" ht="26.25" x14ac:dyDescent="0.25">
      <c r="A6" s="27" t="s">
        <v>3</v>
      </c>
      <c r="C6" s="27" t="s">
        <v>4</v>
      </c>
      <c r="D6" s="27" t="s">
        <v>4</v>
      </c>
      <c r="E6" s="27" t="s">
        <v>4</v>
      </c>
      <c r="F6" s="27" t="s">
        <v>4</v>
      </c>
      <c r="G6" s="27" t="s">
        <v>4</v>
      </c>
      <c r="I6" s="27" t="s">
        <v>5</v>
      </c>
      <c r="J6" s="27" t="s">
        <v>5</v>
      </c>
      <c r="K6" s="27" t="s">
        <v>5</v>
      </c>
      <c r="L6" s="27" t="s">
        <v>5</v>
      </c>
      <c r="M6" s="27" t="s">
        <v>5</v>
      </c>
      <c r="N6" s="27" t="s">
        <v>5</v>
      </c>
      <c r="O6" s="27" t="s">
        <v>5</v>
      </c>
      <c r="Q6" s="27" t="s">
        <v>6</v>
      </c>
      <c r="R6" s="27" t="s">
        <v>6</v>
      </c>
      <c r="S6" s="27" t="s">
        <v>6</v>
      </c>
      <c r="T6" s="27" t="s">
        <v>6</v>
      </c>
      <c r="U6" s="27" t="s">
        <v>6</v>
      </c>
      <c r="V6" s="27" t="s">
        <v>6</v>
      </c>
      <c r="W6" s="27" t="s">
        <v>6</v>
      </c>
      <c r="X6" s="27" t="s">
        <v>6</v>
      </c>
      <c r="Y6" s="27" t="s">
        <v>6</v>
      </c>
    </row>
    <row r="7" spans="1:25" ht="26.25" x14ac:dyDescent="0.25">
      <c r="A7" s="27" t="s">
        <v>3</v>
      </c>
      <c r="C7" s="27" t="s">
        <v>7</v>
      </c>
      <c r="E7" s="27" t="s">
        <v>8</v>
      </c>
      <c r="G7" s="27" t="s">
        <v>9</v>
      </c>
      <c r="I7" s="27" t="s">
        <v>10</v>
      </c>
      <c r="J7" s="27" t="s">
        <v>10</v>
      </c>
      <c r="K7" s="27" t="s">
        <v>10</v>
      </c>
      <c r="M7" s="27" t="s">
        <v>11</v>
      </c>
      <c r="N7" s="27" t="s">
        <v>11</v>
      </c>
      <c r="O7" s="27" t="s">
        <v>11</v>
      </c>
      <c r="Q7" s="27" t="s">
        <v>7</v>
      </c>
      <c r="S7" s="27" t="s">
        <v>12</v>
      </c>
      <c r="U7" s="27" t="s">
        <v>8</v>
      </c>
      <c r="W7" s="27" t="s">
        <v>9</v>
      </c>
      <c r="Y7" s="27" t="s">
        <v>13</v>
      </c>
    </row>
    <row r="8" spans="1:25" ht="26.25" x14ac:dyDescent="0.25">
      <c r="A8" s="27" t="s">
        <v>3</v>
      </c>
      <c r="C8" s="27" t="s">
        <v>7</v>
      </c>
      <c r="E8" s="27" t="s">
        <v>8</v>
      </c>
      <c r="G8" s="27" t="s">
        <v>9</v>
      </c>
      <c r="I8" s="27" t="s">
        <v>7</v>
      </c>
      <c r="K8" s="27" t="s">
        <v>8</v>
      </c>
      <c r="M8" s="27" t="s">
        <v>7</v>
      </c>
      <c r="O8" s="27" t="s">
        <v>14</v>
      </c>
      <c r="Q8" s="27" t="s">
        <v>7</v>
      </c>
      <c r="S8" s="27" t="s">
        <v>12</v>
      </c>
      <c r="U8" s="27" t="s">
        <v>8</v>
      </c>
      <c r="W8" s="27" t="s">
        <v>9</v>
      </c>
      <c r="Y8" s="27" t="s">
        <v>13</v>
      </c>
    </row>
    <row r="9" spans="1:25" ht="21" x14ac:dyDescent="0.25">
      <c r="A9" s="2" t="s">
        <v>15</v>
      </c>
      <c r="C9" s="1">
        <v>7000000</v>
      </c>
      <c r="E9" s="1">
        <v>30371019084</v>
      </c>
      <c r="G9" s="1">
        <v>42667661246</v>
      </c>
      <c r="I9" s="1">
        <v>0</v>
      </c>
      <c r="K9" s="1">
        <v>0</v>
      </c>
      <c r="M9" s="1">
        <v>0</v>
      </c>
      <c r="O9" s="1">
        <v>0</v>
      </c>
      <c r="Q9" s="1">
        <v>7000000</v>
      </c>
      <c r="S9" s="1">
        <v>6133</v>
      </c>
      <c r="U9" s="1">
        <v>30371019084</v>
      </c>
      <c r="W9" s="1">
        <v>42667661246</v>
      </c>
      <c r="Y9" s="15">
        <v>8.1679330065911494E-5</v>
      </c>
    </row>
    <row r="10" spans="1:25" ht="21" x14ac:dyDescent="0.25">
      <c r="A10" s="2" t="s">
        <v>25</v>
      </c>
      <c r="C10" s="1">
        <v>9090119780</v>
      </c>
      <c r="E10" s="1">
        <v>15001943458595</v>
      </c>
      <c r="G10" s="1">
        <v>16514811881073</v>
      </c>
      <c r="I10" s="1">
        <v>0</v>
      </c>
      <c r="K10" s="1">
        <v>0</v>
      </c>
      <c r="M10" s="1">
        <v>0</v>
      </c>
      <c r="O10" s="1">
        <v>0</v>
      </c>
      <c r="Q10" s="1">
        <v>9090119780</v>
      </c>
      <c r="S10" s="1">
        <v>1861</v>
      </c>
      <c r="U10" s="1">
        <v>15001943458595</v>
      </c>
      <c r="W10" s="1">
        <v>16812945793587</v>
      </c>
      <c r="Y10" s="15">
        <v>3.2185268860580256E-2</v>
      </c>
    </row>
    <row r="11" spans="1:25" ht="21" x14ac:dyDescent="0.25">
      <c r="A11" s="2" t="s">
        <v>26</v>
      </c>
      <c r="C11" s="1">
        <v>0</v>
      </c>
      <c r="E11" s="1">
        <v>0</v>
      </c>
      <c r="G11" s="1">
        <v>0</v>
      </c>
      <c r="I11" s="1">
        <v>67877</v>
      </c>
      <c r="K11" s="1">
        <v>53440138416</v>
      </c>
      <c r="M11" s="1">
        <v>-67877</v>
      </c>
      <c r="O11" s="1">
        <v>53440138414</v>
      </c>
      <c r="Q11" s="1">
        <v>0</v>
      </c>
      <c r="S11" s="1">
        <v>0</v>
      </c>
      <c r="U11" s="1">
        <v>0</v>
      </c>
      <c r="W11" s="1">
        <v>0</v>
      </c>
      <c r="Y11" s="15">
        <v>0</v>
      </c>
    </row>
    <row r="12" spans="1:25" ht="21" x14ac:dyDescent="0.25">
      <c r="A12" s="2" t="s">
        <v>27</v>
      </c>
      <c r="C12" s="1" t="s">
        <v>27</v>
      </c>
      <c r="E12" s="5">
        <f>SUM(E9:E11)</f>
        <v>15032314477679</v>
      </c>
      <c r="F12" s="2"/>
      <c r="G12" s="5">
        <f>SUM(G9:G11)</f>
        <v>16557479542319</v>
      </c>
      <c r="I12" s="1" t="s">
        <v>27</v>
      </c>
      <c r="K12" s="5">
        <f>SUM(K9:K11)</f>
        <v>53440138416</v>
      </c>
      <c r="L12" s="2"/>
      <c r="M12" s="2" t="s">
        <v>27</v>
      </c>
      <c r="N12" s="2"/>
      <c r="O12" s="5">
        <f>SUM(O9:O11)</f>
        <v>53440138414</v>
      </c>
      <c r="Q12" s="1" t="s">
        <v>27</v>
      </c>
      <c r="S12" s="1" t="s">
        <v>27</v>
      </c>
      <c r="U12" s="5">
        <f>SUM(U9:U11)</f>
        <v>15032314477679</v>
      </c>
      <c r="V12" s="2"/>
      <c r="W12" s="5">
        <f>SUM(W9:W11)</f>
        <v>16855613454833</v>
      </c>
      <c r="Y12" s="10">
        <f>SUM(Y9:Y11)</f>
        <v>3.2266948190646169E-2</v>
      </c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78F93-6F28-4273-8675-3EC649DC391E}">
  <dimension ref="A2:Y18"/>
  <sheetViews>
    <sheetView rightToLeft="1" zoomScale="85" zoomScaleNormal="85" workbookViewId="0">
      <selection activeCell="Y9" sqref="Y9"/>
    </sheetView>
  </sheetViews>
  <sheetFormatPr defaultRowHeight="18.75" x14ac:dyDescent="0.25"/>
  <cols>
    <col min="1" max="1" width="43.28515625" style="1" bestFit="1" customWidth="1"/>
    <col min="2" max="2" width="1" style="1" customWidth="1"/>
    <col min="3" max="3" width="20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15" style="1" customWidth="1"/>
    <col min="10" max="10" width="1" style="1" customWidth="1"/>
    <col min="11" max="11" width="22" style="1" customWidth="1"/>
    <col min="12" max="12" width="1" style="1" customWidth="1"/>
    <col min="13" max="13" width="16" style="1" customWidth="1"/>
    <col min="14" max="14" width="1" style="1" customWidth="1"/>
    <col min="15" max="15" width="22" style="1" customWidth="1"/>
    <col min="16" max="16" width="1" style="1" customWidth="1"/>
    <col min="17" max="17" width="20" style="1" customWidth="1"/>
    <col min="18" max="18" width="1" style="1" customWidth="1"/>
    <col min="19" max="19" width="16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  <c r="V2" s="28" t="s">
        <v>0</v>
      </c>
      <c r="W2" s="28" t="s">
        <v>0</v>
      </c>
      <c r="X2" s="28" t="s">
        <v>0</v>
      </c>
      <c r="Y2" s="28" t="s">
        <v>0</v>
      </c>
    </row>
    <row r="3" spans="1:25" ht="26.25" x14ac:dyDescent="0.25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  <c r="L3" s="28" t="s">
        <v>1</v>
      </c>
      <c r="M3" s="28" t="s">
        <v>1</v>
      </c>
      <c r="N3" s="28" t="s">
        <v>1</v>
      </c>
      <c r="O3" s="28" t="s">
        <v>1</v>
      </c>
      <c r="P3" s="28" t="s">
        <v>1</v>
      </c>
      <c r="Q3" s="28" t="s">
        <v>1</v>
      </c>
      <c r="R3" s="28" t="s">
        <v>1</v>
      </c>
      <c r="S3" s="28" t="s">
        <v>1</v>
      </c>
      <c r="T3" s="28" t="s">
        <v>1</v>
      </c>
      <c r="U3" s="28" t="s">
        <v>1</v>
      </c>
      <c r="V3" s="28" t="s">
        <v>1</v>
      </c>
      <c r="W3" s="28" t="s">
        <v>1</v>
      </c>
      <c r="X3" s="28" t="s">
        <v>1</v>
      </c>
      <c r="Y3" s="28" t="s">
        <v>1</v>
      </c>
    </row>
    <row r="4" spans="1:25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  <c r="V4" s="28" t="s">
        <v>2</v>
      </c>
      <c r="W4" s="28" t="s">
        <v>2</v>
      </c>
      <c r="X4" s="28" t="s">
        <v>2</v>
      </c>
      <c r="Y4" s="28" t="s">
        <v>2</v>
      </c>
    </row>
    <row r="6" spans="1:25" ht="27" thickBot="1" x14ac:dyDescent="0.3">
      <c r="A6" s="27" t="s">
        <v>3</v>
      </c>
      <c r="C6" s="27" t="s">
        <v>4</v>
      </c>
      <c r="D6" s="27" t="s">
        <v>4</v>
      </c>
      <c r="E6" s="27" t="s">
        <v>4</v>
      </c>
      <c r="F6" s="27" t="s">
        <v>4</v>
      </c>
      <c r="G6" s="27" t="s">
        <v>4</v>
      </c>
      <c r="I6" s="27" t="s">
        <v>5</v>
      </c>
      <c r="J6" s="27" t="s">
        <v>5</v>
      </c>
      <c r="K6" s="27" t="s">
        <v>5</v>
      </c>
      <c r="L6" s="27" t="s">
        <v>5</v>
      </c>
      <c r="M6" s="27" t="s">
        <v>5</v>
      </c>
      <c r="N6" s="27" t="s">
        <v>5</v>
      </c>
      <c r="O6" s="27" t="s">
        <v>5</v>
      </c>
      <c r="Q6" s="27" t="s">
        <v>6</v>
      </c>
      <c r="R6" s="27" t="s">
        <v>6</v>
      </c>
      <c r="S6" s="27" t="s">
        <v>6</v>
      </c>
      <c r="T6" s="27" t="s">
        <v>6</v>
      </c>
      <c r="U6" s="27" t="s">
        <v>6</v>
      </c>
      <c r="V6" s="27" t="s">
        <v>6</v>
      </c>
      <c r="W6" s="27" t="s">
        <v>6</v>
      </c>
      <c r="X6" s="27" t="s">
        <v>6</v>
      </c>
      <c r="Y6" s="27" t="s">
        <v>6</v>
      </c>
    </row>
    <row r="7" spans="1:25" ht="27" thickBot="1" x14ac:dyDescent="0.3">
      <c r="A7" s="27" t="s">
        <v>3</v>
      </c>
      <c r="C7" s="27" t="s">
        <v>7</v>
      </c>
      <c r="E7" s="27" t="s">
        <v>8</v>
      </c>
      <c r="G7" s="27" t="s">
        <v>9</v>
      </c>
      <c r="I7" s="27" t="s">
        <v>10</v>
      </c>
      <c r="J7" s="27" t="s">
        <v>10</v>
      </c>
      <c r="K7" s="27" t="s">
        <v>10</v>
      </c>
      <c r="M7" s="27" t="s">
        <v>11</v>
      </c>
      <c r="N7" s="27" t="s">
        <v>11</v>
      </c>
      <c r="O7" s="27" t="s">
        <v>11</v>
      </c>
      <c r="Q7" s="27" t="s">
        <v>7</v>
      </c>
      <c r="S7" s="27" t="s">
        <v>12</v>
      </c>
      <c r="U7" s="27" t="s">
        <v>8</v>
      </c>
      <c r="W7" s="27" t="s">
        <v>9</v>
      </c>
      <c r="Y7" s="27" t="s">
        <v>13</v>
      </c>
    </row>
    <row r="8" spans="1:25" ht="27" thickBot="1" x14ac:dyDescent="0.3">
      <c r="A8" s="27" t="s">
        <v>3</v>
      </c>
      <c r="C8" s="27" t="s">
        <v>7</v>
      </c>
      <c r="E8" s="27" t="s">
        <v>8</v>
      </c>
      <c r="G8" s="27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27" t="s">
        <v>7</v>
      </c>
      <c r="S8" s="27" t="s">
        <v>12</v>
      </c>
      <c r="U8" s="27" t="s">
        <v>8</v>
      </c>
      <c r="W8" s="27" t="s">
        <v>9</v>
      </c>
      <c r="Y8" s="27" t="s">
        <v>13</v>
      </c>
    </row>
    <row r="9" spans="1:25" ht="21" x14ac:dyDescent="0.25">
      <c r="A9" s="2" t="s">
        <v>16</v>
      </c>
      <c r="C9" s="1">
        <v>139143412</v>
      </c>
      <c r="E9" s="1">
        <v>2175247048439</v>
      </c>
      <c r="G9" s="1">
        <v>3579881703936</v>
      </c>
      <c r="I9" s="1">
        <v>0</v>
      </c>
      <c r="K9" s="1">
        <v>0</v>
      </c>
      <c r="M9" s="1">
        <v>0</v>
      </c>
      <c r="O9" s="1">
        <v>0</v>
      </c>
      <c r="Q9" s="1">
        <v>139143412</v>
      </c>
      <c r="S9" s="1">
        <v>29902</v>
      </c>
      <c r="U9" s="1">
        <v>2175247048439</v>
      </c>
      <c r="W9" s="1">
        <v>4160666305624</v>
      </c>
      <c r="Y9" s="15">
        <v>7.964824566123567E-3</v>
      </c>
    </row>
    <row r="10" spans="1:25" ht="21" x14ac:dyDescent="0.25">
      <c r="A10" s="2" t="s">
        <v>17</v>
      </c>
      <c r="C10" s="1">
        <v>14495303</v>
      </c>
      <c r="E10" s="1">
        <v>299601891872</v>
      </c>
      <c r="G10" s="1">
        <v>338426638536</v>
      </c>
      <c r="I10" s="1">
        <v>0</v>
      </c>
      <c r="K10" s="1">
        <v>0</v>
      </c>
      <c r="M10" s="1">
        <v>0</v>
      </c>
      <c r="O10" s="1">
        <v>0</v>
      </c>
      <c r="Q10" s="1">
        <v>14495303</v>
      </c>
      <c r="S10" s="1">
        <v>29923</v>
      </c>
      <c r="U10" s="1">
        <v>299601891872</v>
      </c>
      <c r="W10" s="1">
        <v>433322221006</v>
      </c>
      <c r="Y10" s="15">
        <v>8.2951508662221273E-4</v>
      </c>
    </row>
    <row r="11" spans="1:25" ht="21" x14ac:dyDescent="0.25">
      <c r="A11" s="2" t="s">
        <v>18</v>
      </c>
      <c r="C11" s="1">
        <v>1325774</v>
      </c>
      <c r="E11" s="1">
        <v>29246795160</v>
      </c>
      <c r="G11" s="1">
        <v>26171882865</v>
      </c>
      <c r="I11" s="1">
        <v>0</v>
      </c>
      <c r="K11" s="1">
        <v>0</v>
      </c>
      <c r="M11" s="1">
        <v>0</v>
      </c>
      <c r="O11" s="1">
        <v>0</v>
      </c>
      <c r="Q11" s="1">
        <v>1325774</v>
      </c>
      <c r="S11" s="1">
        <v>22801</v>
      </c>
      <c r="U11" s="1">
        <v>29246795160</v>
      </c>
      <c r="W11" s="1">
        <v>30199650870</v>
      </c>
      <c r="Y11" s="15">
        <v>5.7811634836612186E-5</v>
      </c>
    </row>
    <row r="12" spans="1:25" ht="21" x14ac:dyDescent="0.25">
      <c r="A12" s="2" t="s">
        <v>19</v>
      </c>
      <c r="C12" s="1">
        <v>4137000</v>
      </c>
      <c r="E12" s="1">
        <v>400306283261</v>
      </c>
      <c r="G12" s="1">
        <v>494677227196</v>
      </c>
      <c r="I12" s="1">
        <v>0</v>
      </c>
      <c r="K12" s="1">
        <v>0</v>
      </c>
      <c r="M12" s="1">
        <v>0</v>
      </c>
      <c r="O12" s="1">
        <v>0</v>
      </c>
      <c r="Q12" s="1">
        <v>4137000</v>
      </c>
      <c r="S12" s="1">
        <v>143001</v>
      </c>
      <c r="U12" s="1">
        <v>400306283261</v>
      </c>
      <c r="W12" s="1">
        <v>591021289717</v>
      </c>
      <c r="Y12" s="15">
        <v>1.1314007280701646E-3</v>
      </c>
    </row>
    <row r="13" spans="1:25" ht="21" x14ac:dyDescent="0.25">
      <c r="A13" s="2" t="s">
        <v>20</v>
      </c>
      <c r="C13" s="1">
        <v>31544746</v>
      </c>
      <c r="E13" s="1">
        <v>999999992946</v>
      </c>
      <c r="G13" s="1">
        <v>1048358088564</v>
      </c>
      <c r="I13" s="1">
        <v>0</v>
      </c>
      <c r="K13" s="1">
        <v>0</v>
      </c>
      <c r="M13" s="1">
        <v>0</v>
      </c>
      <c r="O13" s="1">
        <v>0</v>
      </c>
      <c r="Q13" s="1">
        <v>31544746</v>
      </c>
      <c r="S13" s="1">
        <v>38898</v>
      </c>
      <c r="U13" s="1">
        <v>999999992946</v>
      </c>
      <c r="W13" s="1">
        <v>1227027529908</v>
      </c>
      <c r="Y13" s="15">
        <v>2.3489168069813363E-3</v>
      </c>
    </row>
    <row r="14" spans="1:25" ht="21" x14ac:dyDescent="0.25">
      <c r="A14" s="2" t="s">
        <v>21</v>
      </c>
      <c r="C14" s="1">
        <v>13222441</v>
      </c>
      <c r="E14" s="1">
        <v>999999990389</v>
      </c>
      <c r="G14" s="1">
        <v>993851555324</v>
      </c>
      <c r="I14" s="1">
        <v>0</v>
      </c>
      <c r="K14" s="1">
        <v>0</v>
      </c>
      <c r="M14" s="1">
        <v>0</v>
      </c>
      <c r="O14" s="1">
        <v>0</v>
      </c>
      <c r="Q14" s="1">
        <v>13222441</v>
      </c>
      <c r="S14" s="1">
        <v>88486</v>
      </c>
      <c r="U14" s="1">
        <v>999999990389</v>
      </c>
      <c r="W14" s="1">
        <v>1170000914326</v>
      </c>
      <c r="Y14" s="15">
        <v>2.2397499199141267E-3</v>
      </c>
    </row>
    <row r="15" spans="1:25" ht="21" x14ac:dyDescent="0.25">
      <c r="A15" s="2" t="s">
        <v>22</v>
      </c>
      <c r="C15" s="1">
        <v>6813985</v>
      </c>
      <c r="E15" s="1">
        <v>999999996645</v>
      </c>
      <c r="G15" s="1">
        <v>996177351060</v>
      </c>
      <c r="I15" s="1">
        <v>0</v>
      </c>
      <c r="K15" s="1">
        <v>0</v>
      </c>
      <c r="M15" s="1">
        <v>0</v>
      </c>
      <c r="O15" s="1">
        <v>0</v>
      </c>
      <c r="Q15" s="1">
        <v>6813985</v>
      </c>
      <c r="S15" s="1">
        <v>170363</v>
      </c>
      <c r="U15" s="1">
        <v>999999996645</v>
      </c>
      <c r="W15" s="1">
        <v>1160850926555</v>
      </c>
      <c r="Y15" s="15">
        <v>2.2222339640491535E-3</v>
      </c>
    </row>
    <row r="16" spans="1:25" ht="21" x14ac:dyDescent="0.25">
      <c r="A16" s="2" t="s">
        <v>23</v>
      </c>
      <c r="C16" s="1">
        <v>31898944</v>
      </c>
      <c r="E16" s="1">
        <v>999999995456</v>
      </c>
      <c r="G16" s="1">
        <v>985166986496</v>
      </c>
      <c r="I16" s="1">
        <v>0</v>
      </c>
      <c r="K16" s="1">
        <v>0</v>
      </c>
      <c r="M16" s="1">
        <v>0</v>
      </c>
      <c r="O16" s="1">
        <v>0</v>
      </c>
      <c r="Q16" s="1">
        <v>31898944</v>
      </c>
      <c r="S16" s="1">
        <v>36587</v>
      </c>
      <c r="U16" s="1">
        <v>999999995456</v>
      </c>
      <c r="W16" s="1">
        <v>1167086664128</v>
      </c>
      <c r="Y16" s="15">
        <v>2.2341711279938313E-3</v>
      </c>
    </row>
    <row r="17" spans="1:25" ht="21.75" thickBot="1" x14ac:dyDescent="0.3">
      <c r="A17" s="2" t="s">
        <v>24</v>
      </c>
      <c r="C17" s="1">
        <v>10079988</v>
      </c>
      <c r="E17" s="1">
        <v>4194094341693</v>
      </c>
      <c r="G17" s="1">
        <v>5243595935416</v>
      </c>
      <c r="I17" s="1">
        <v>0</v>
      </c>
      <c r="K17" s="1">
        <v>0</v>
      </c>
      <c r="M17" s="1">
        <v>0</v>
      </c>
      <c r="O17" s="1">
        <v>0</v>
      </c>
      <c r="Q17" s="1">
        <v>10079988</v>
      </c>
      <c r="S17" s="1">
        <v>594005</v>
      </c>
      <c r="U17" s="1">
        <v>4194094341693</v>
      </c>
      <c r="W17" s="1">
        <v>5983521666731</v>
      </c>
      <c r="Y17" s="15">
        <v>1.1454343334069467E-2</v>
      </c>
    </row>
    <row r="18" spans="1:25" ht="21.75" thickBot="1" x14ac:dyDescent="0.3">
      <c r="A18" s="2" t="s">
        <v>27</v>
      </c>
      <c r="C18" s="1" t="s">
        <v>27</v>
      </c>
      <c r="E18" s="5">
        <f>SUM(E9:E17)</f>
        <v>11098496335861</v>
      </c>
      <c r="F18" s="2"/>
      <c r="G18" s="5">
        <f>SUM(G9:G17)</f>
        <v>13706307369393</v>
      </c>
      <c r="I18" s="1" t="s">
        <v>27</v>
      </c>
      <c r="K18" s="5">
        <f>SUM(K9:K17)</f>
        <v>0</v>
      </c>
      <c r="M18" s="2" t="s">
        <v>27</v>
      </c>
      <c r="N18" s="2"/>
      <c r="O18" s="5">
        <f>SUM(O9:O17)</f>
        <v>0</v>
      </c>
      <c r="Q18" s="1" t="s">
        <v>27</v>
      </c>
      <c r="S18" s="1" t="s">
        <v>27</v>
      </c>
      <c r="U18" s="5">
        <f>SUM(U9:U17)</f>
        <v>11098496335861</v>
      </c>
      <c r="V18" s="2"/>
      <c r="W18" s="5">
        <f>SUM(W9:W17)</f>
        <v>15923697168865</v>
      </c>
      <c r="Y18" s="10">
        <f>SUM(Y9:Y17)</f>
        <v>3.0482967168660467E-2</v>
      </c>
    </row>
  </sheetData>
  <mergeCells count="17"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9"/>
  <sheetViews>
    <sheetView rightToLeft="1" zoomScale="85" zoomScaleNormal="85" workbookViewId="0">
      <selection activeCell="Y9" sqref="Y9"/>
    </sheetView>
  </sheetViews>
  <sheetFormatPr defaultRowHeight="18.75" x14ac:dyDescent="0.25"/>
  <cols>
    <col min="1" max="1" width="28.85546875" style="1" customWidth="1"/>
    <col min="2" max="2" width="1" style="1" customWidth="1"/>
    <col min="3" max="3" width="21" style="1" customWidth="1"/>
    <col min="4" max="4" width="1" style="1" customWidth="1"/>
    <col min="5" max="5" width="15" style="1" customWidth="1"/>
    <col min="6" max="6" width="1" style="1" customWidth="1"/>
    <col min="7" max="7" width="20" style="1" customWidth="1"/>
    <col min="8" max="8" width="1" style="1" customWidth="1"/>
    <col min="9" max="9" width="27" style="1" customWidth="1"/>
    <col min="10" max="10" width="1" style="1" customWidth="1"/>
    <col min="11" max="11" width="21" style="1" customWidth="1"/>
    <col min="12" max="12" width="1" style="1" customWidth="1"/>
    <col min="13" max="13" width="15" style="1" customWidth="1"/>
    <col min="14" max="14" width="1" style="1" customWidth="1"/>
    <col min="15" max="15" width="20" style="1" customWidth="1"/>
    <col min="16" max="16" width="1" style="1" customWidth="1"/>
    <col min="17" max="17" width="27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</row>
    <row r="3" spans="1:17" ht="26.25" x14ac:dyDescent="0.25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  <c r="L3" s="28" t="s">
        <v>1</v>
      </c>
      <c r="M3" s="28" t="s">
        <v>1</v>
      </c>
      <c r="N3" s="28" t="s">
        <v>1</v>
      </c>
      <c r="O3" s="28" t="s">
        <v>1</v>
      </c>
      <c r="P3" s="28" t="s">
        <v>1</v>
      </c>
      <c r="Q3" s="28" t="s">
        <v>1</v>
      </c>
    </row>
    <row r="4" spans="1:17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</row>
    <row r="6" spans="1:17" ht="26.25" x14ac:dyDescent="0.25">
      <c r="A6" s="27" t="s">
        <v>3</v>
      </c>
      <c r="C6" s="27" t="s">
        <v>4</v>
      </c>
      <c r="D6" s="27" t="s">
        <v>4</v>
      </c>
      <c r="E6" s="27" t="s">
        <v>4</v>
      </c>
      <c r="F6" s="27" t="s">
        <v>4</v>
      </c>
      <c r="G6" s="27" t="s">
        <v>4</v>
      </c>
      <c r="H6" s="27" t="s">
        <v>4</v>
      </c>
      <c r="I6" s="27" t="s">
        <v>4</v>
      </c>
      <c r="K6" s="27" t="s">
        <v>6</v>
      </c>
      <c r="L6" s="27" t="s">
        <v>6</v>
      </c>
      <c r="M6" s="27" t="s">
        <v>6</v>
      </c>
      <c r="N6" s="27" t="s">
        <v>6</v>
      </c>
      <c r="O6" s="27" t="s">
        <v>6</v>
      </c>
      <c r="P6" s="27" t="s">
        <v>6</v>
      </c>
      <c r="Q6" s="27" t="s">
        <v>6</v>
      </c>
    </row>
    <row r="7" spans="1:17" ht="27" thickBot="1" x14ac:dyDescent="0.3">
      <c r="A7" s="27" t="s">
        <v>3</v>
      </c>
      <c r="C7" s="27" t="s">
        <v>28</v>
      </c>
      <c r="E7" s="27" t="s">
        <v>29</v>
      </c>
      <c r="G7" s="27" t="s">
        <v>30</v>
      </c>
      <c r="I7" s="27" t="s">
        <v>31</v>
      </c>
      <c r="K7" s="27" t="s">
        <v>28</v>
      </c>
      <c r="M7" s="27" t="s">
        <v>29</v>
      </c>
      <c r="O7" s="27" t="s">
        <v>30</v>
      </c>
      <c r="Q7" s="27" t="s">
        <v>31</v>
      </c>
    </row>
    <row r="8" spans="1:17" ht="21" x14ac:dyDescent="0.25">
      <c r="A8" s="2" t="s">
        <v>32</v>
      </c>
      <c r="C8" s="1">
        <v>7000000</v>
      </c>
      <c r="E8" s="1">
        <v>7204</v>
      </c>
      <c r="G8" s="1" t="s">
        <v>33</v>
      </c>
      <c r="I8" s="6" t="s">
        <v>222</v>
      </c>
      <c r="K8" s="1">
        <v>7000000</v>
      </c>
      <c r="M8" s="1">
        <v>7204</v>
      </c>
      <c r="O8" s="1" t="s">
        <v>33</v>
      </c>
      <c r="Q8" s="6" t="s">
        <v>222</v>
      </c>
    </row>
    <row r="9" spans="1:17" ht="21" x14ac:dyDescent="0.25">
      <c r="A9" s="2" t="s">
        <v>34</v>
      </c>
      <c r="C9" s="1">
        <v>9090119780</v>
      </c>
      <c r="E9" s="1">
        <v>1949</v>
      </c>
      <c r="G9" s="1" t="s">
        <v>35</v>
      </c>
      <c r="I9" s="6" t="s">
        <v>223</v>
      </c>
      <c r="K9" s="1">
        <v>9090119780</v>
      </c>
      <c r="M9" s="1">
        <v>1949</v>
      </c>
      <c r="O9" s="1" t="s">
        <v>35</v>
      </c>
      <c r="Q9" s="6" t="s">
        <v>223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Y75"/>
  <sheetViews>
    <sheetView rightToLeft="1" zoomScale="70" zoomScaleNormal="70" workbookViewId="0">
      <selection activeCell="Y13" sqref="Y13"/>
    </sheetView>
  </sheetViews>
  <sheetFormatPr defaultRowHeight="18.75" x14ac:dyDescent="0.25"/>
  <cols>
    <col min="1" max="1" width="37.28515625" style="1" bestFit="1" customWidth="1"/>
    <col min="2" max="2" width="1" style="1" customWidth="1"/>
    <col min="3" max="3" width="18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17" style="1" customWidth="1"/>
    <col min="10" max="10" width="1" style="1" customWidth="1"/>
    <col min="11" max="11" width="23" style="1" customWidth="1"/>
    <col min="12" max="12" width="1" style="1" customWidth="1"/>
    <col min="13" max="13" width="18" style="1" customWidth="1"/>
    <col min="14" max="14" width="1" style="1" customWidth="1"/>
    <col min="15" max="15" width="24" style="1" customWidth="1"/>
    <col min="16" max="16" width="1" style="1" customWidth="1"/>
    <col min="17" max="17" width="18" style="1" customWidth="1"/>
    <col min="18" max="18" width="1" style="1" customWidth="1"/>
    <col min="19" max="19" width="23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  <c r="V2" s="28" t="s">
        <v>0</v>
      </c>
      <c r="W2" s="28" t="s">
        <v>0</v>
      </c>
      <c r="X2" s="28" t="s">
        <v>0</v>
      </c>
      <c r="Y2" s="28" t="s">
        <v>0</v>
      </c>
    </row>
    <row r="3" spans="1:25" ht="26.25" x14ac:dyDescent="0.25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  <c r="L3" s="28" t="s">
        <v>1</v>
      </c>
      <c r="M3" s="28" t="s">
        <v>1</v>
      </c>
      <c r="N3" s="28" t="s">
        <v>1</v>
      </c>
      <c r="O3" s="28" t="s">
        <v>1</v>
      </c>
      <c r="P3" s="28" t="s">
        <v>1</v>
      </c>
      <c r="Q3" s="28" t="s">
        <v>1</v>
      </c>
      <c r="R3" s="28" t="s">
        <v>1</v>
      </c>
      <c r="S3" s="28" t="s">
        <v>1</v>
      </c>
      <c r="T3" s="28" t="s">
        <v>1</v>
      </c>
      <c r="U3" s="28" t="s">
        <v>1</v>
      </c>
      <c r="V3" s="28" t="s">
        <v>1</v>
      </c>
      <c r="W3" s="28" t="s">
        <v>1</v>
      </c>
      <c r="X3" s="28" t="s">
        <v>1</v>
      </c>
      <c r="Y3" s="28" t="s">
        <v>1</v>
      </c>
    </row>
    <row r="4" spans="1:25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  <c r="V4" s="28" t="s">
        <v>2</v>
      </c>
      <c r="W4" s="28" t="s">
        <v>2</v>
      </c>
      <c r="X4" s="28" t="s">
        <v>2</v>
      </c>
      <c r="Y4" s="28" t="s">
        <v>2</v>
      </c>
    </row>
    <row r="6" spans="1:25" ht="27" thickBot="1" x14ac:dyDescent="0.3">
      <c r="A6" s="4" t="s">
        <v>36</v>
      </c>
      <c r="C6" s="27" t="s">
        <v>4</v>
      </c>
      <c r="D6" s="27" t="s">
        <v>4</v>
      </c>
      <c r="E6" s="27" t="s">
        <v>4</v>
      </c>
      <c r="F6" s="27" t="s">
        <v>4</v>
      </c>
      <c r="G6" s="27" t="s">
        <v>4</v>
      </c>
      <c r="I6" s="27" t="s">
        <v>5</v>
      </c>
      <c r="J6" s="27" t="s">
        <v>5</v>
      </c>
      <c r="K6" s="27" t="s">
        <v>5</v>
      </c>
      <c r="L6" s="27" t="s">
        <v>5</v>
      </c>
      <c r="M6" s="27" t="s">
        <v>5</v>
      </c>
      <c r="N6" s="27" t="s">
        <v>5</v>
      </c>
      <c r="O6" s="27" t="s">
        <v>5</v>
      </c>
      <c r="Q6" s="27" t="s">
        <v>6</v>
      </c>
      <c r="R6" s="27" t="s">
        <v>6</v>
      </c>
      <c r="S6" s="27" t="s">
        <v>6</v>
      </c>
      <c r="T6" s="27" t="s">
        <v>6</v>
      </c>
      <c r="U6" s="27" t="s">
        <v>6</v>
      </c>
      <c r="V6" s="27" t="s">
        <v>6</v>
      </c>
      <c r="W6" s="27" t="s">
        <v>6</v>
      </c>
      <c r="X6" s="27" t="s">
        <v>6</v>
      </c>
      <c r="Y6" s="27" t="s">
        <v>6</v>
      </c>
    </row>
    <row r="7" spans="1:25" ht="27" thickBot="1" x14ac:dyDescent="0.3">
      <c r="A7" s="27" t="s">
        <v>37</v>
      </c>
      <c r="C7" s="27" t="s">
        <v>7</v>
      </c>
      <c r="E7" s="27" t="s">
        <v>8</v>
      </c>
      <c r="G7" s="27" t="s">
        <v>9</v>
      </c>
      <c r="I7" s="27" t="s">
        <v>10</v>
      </c>
      <c r="J7" s="27" t="s">
        <v>10</v>
      </c>
      <c r="K7" s="27" t="s">
        <v>10</v>
      </c>
      <c r="M7" s="27" t="s">
        <v>11</v>
      </c>
      <c r="N7" s="27" t="s">
        <v>11</v>
      </c>
      <c r="O7" s="27" t="s">
        <v>11</v>
      </c>
      <c r="Q7" s="27" t="s">
        <v>7</v>
      </c>
      <c r="S7" s="27" t="s">
        <v>38</v>
      </c>
      <c r="U7" s="27" t="s">
        <v>8</v>
      </c>
      <c r="W7" s="27" t="s">
        <v>9</v>
      </c>
      <c r="Y7" s="27" t="s">
        <v>13</v>
      </c>
    </row>
    <row r="8" spans="1:25" ht="27" thickBot="1" x14ac:dyDescent="0.3">
      <c r="A8" s="27" t="s">
        <v>37</v>
      </c>
      <c r="C8" s="27" t="s">
        <v>7</v>
      </c>
      <c r="E8" s="27" t="s">
        <v>8</v>
      </c>
      <c r="G8" s="27" t="s">
        <v>9</v>
      </c>
      <c r="I8" s="27" t="s">
        <v>7</v>
      </c>
      <c r="K8" s="27" t="s">
        <v>8</v>
      </c>
      <c r="M8" s="27" t="s">
        <v>7</v>
      </c>
      <c r="O8" s="27" t="s">
        <v>14</v>
      </c>
      <c r="Q8" s="27" t="s">
        <v>7</v>
      </c>
      <c r="S8" s="27" t="s">
        <v>38</v>
      </c>
      <c r="U8" s="27" t="s">
        <v>8</v>
      </c>
      <c r="W8" s="27" t="s">
        <v>9</v>
      </c>
      <c r="Y8" s="27" t="s">
        <v>13</v>
      </c>
    </row>
    <row r="9" spans="1:25" ht="21" x14ac:dyDescent="0.25">
      <c r="A9" s="2" t="s">
        <v>39</v>
      </c>
      <c r="C9" s="1">
        <v>3207600</v>
      </c>
      <c r="E9" s="1">
        <v>4947864134400</v>
      </c>
      <c r="G9" s="1">
        <v>6864427351193</v>
      </c>
      <c r="I9" s="1">
        <v>0</v>
      </c>
      <c r="K9" s="1">
        <v>0</v>
      </c>
      <c r="M9" s="1">
        <v>0</v>
      </c>
      <c r="O9" s="1">
        <v>0</v>
      </c>
      <c r="Q9" s="1">
        <v>3207600</v>
      </c>
      <c r="S9" s="1">
        <v>2176976</v>
      </c>
      <c r="U9" s="1">
        <v>4947864134400</v>
      </c>
      <c r="W9" s="1">
        <v>6977807071540</v>
      </c>
      <c r="Y9" s="15">
        <v>1.3357718475511657E-2</v>
      </c>
    </row>
    <row r="10" spans="1:25" ht="21" x14ac:dyDescent="0.25">
      <c r="A10" s="2" t="s">
        <v>40</v>
      </c>
      <c r="C10" s="1">
        <v>456251</v>
      </c>
      <c r="E10" s="1">
        <v>1962768989450</v>
      </c>
      <c r="G10" s="1">
        <v>2701005920000</v>
      </c>
      <c r="I10" s="1">
        <v>0</v>
      </c>
      <c r="K10" s="1">
        <v>0</v>
      </c>
      <c r="M10" s="1">
        <v>0</v>
      </c>
      <c r="O10" s="1">
        <v>0</v>
      </c>
      <c r="Q10" s="1">
        <v>456251</v>
      </c>
      <c r="S10" s="1">
        <v>5920000</v>
      </c>
      <c r="U10" s="1">
        <v>1962768989450</v>
      </c>
      <c r="W10" s="1">
        <v>2701005920000</v>
      </c>
      <c r="Y10" s="15">
        <v>5.1705752695864774E-3</v>
      </c>
    </row>
    <row r="11" spans="1:25" ht="21" x14ac:dyDescent="0.25">
      <c r="A11" s="2" t="s">
        <v>41</v>
      </c>
      <c r="C11" s="1">
        <v>252190</v>
      </c>
      <c r="E11" s="1">
        <v>735998861700</v>
      </c>
      <c r="G11" s="1">
        <v>1000195510375</v>
      </c>
      <c r="I11" s="1">
        <v>0</v>
      </c>
      <c r="K11" s="1">
        <v>0</v>
      </c>
      <c r="M11" s="1">
        <v>0</v>
      </c>
      <c r="O11" s="1">
        <v>0</v>
      </c>
      <c r="Q11" s="1">
        <v>252190</v>
      </c>
      <c r="S11" s="1">
        <v>4055301</v>
      </c>
      <c r="U11" s="1">
        <v>735998861700</v>
      </c>
      <c r="W11" s="1">
        <v>1021964897079</v>
      </c>
      <c r="Y11" s="15">
        <v>1.9563623996878047E-3</v>
      </c>
    </row>
    <row r="12" spans="1:25" ht="21" x14ac:dyDescent="0.25">
      <c r="A12" s="2" t="s">
        <v>42</v>
      </c>
      <c r="C12" s="1">
        <v>963700</v>
      </c>
      <c r="E12" s="1">
        <v>3999707714200</v>
      </c>
      <c r="G12" s="1">
        <v>5311657584163</v>
      </c>
      <c r="I12" s="1">
        <v>0</v>
      </c>
      <c r="K12" s="1">
        <v>0</v>
      </c>
      <c r="M12" s="1">
        <v>0</v>
      </c>
      <c r="O12" s="1">
        <v>0</v>
      </c>
      <c r="Q12" s="1">
        <v>963700</v>
      </c>
      <c r="S12" s="1">
        <v>5600895</v>
      </c>
      <c r="U12" s="1">
        <v>3999707714200</v>
      </c>
      <c r="W12" s="1">
        <v>5393669888685</v>
      </c>
      <c r="Y12" s="15">
        <v>1.0325181419353537E-2</v>
      </c>
    </row>
    <row r="13" spans="1:25" ht="21" x14ac:dyDescent="0.25">
      <c r="A13" s="2" t="s">
        <v>43</v>
      </c>
      <c r="C13" s="1">
        <v>1440000</v>
      </c>
      <c r="E13" s="1">
        <v>1440000000000</v>
      </c>
      <c r="G13" s="1">
        <v>1439670600000</v>
      </c>
      <c r="I13" s="1">
        <v>0</v>
      </c>
      <c r="K13" s="1">
        <v>0</v>
      </c>
      <c r="M13" s="1">
        <v>0</v>
      </c>
      <c r="O13" s="1">
        <v>0</v>
      </c>
      <c r="Q13" s="1">
        <v>1440000</v>
      </c>
      <c r="S13" s="1">
        <v>1000000</v>
      </c>
      <c r="U13" s="1">
        <v>1440000000000</v>
      </c>
      <c r="W13" s="1">
        <v>1439670600000</v>
      </c>
      <c r="Y13" s="15">
        <v>2.7559825565694153E-3</v>
      </c>
    </row>
    <row r="14" spans="1:25" ht="21" x14ac:dyDescent="0.25">
      <c r="A14" s="2" t="s">
        <v>44</v>
      </c>
      <c r="C14" s="1">
        <v>46184</v>
      </c>
      <c r="E14" s="1">
        <v>26340592963</v>
      </c>
      <c r="G14" s="1">
        <v>43102440220</v>
      </c>
      <c r="I14" s="1">
        <v>0</v>
      </c>
      <c r="K14" s="1">
        <v>0</v>
      </c>
      <c r="M14" s="1">
        <v>0</v>
      </c>
      <c r="O14" s="1">
        <v>0</v>
      </c>
      <c r="Q14" s="1">
        <v>46184</v>
      </c>
      <c r="S14" s="1">
        <v>955970</v>
      </c>
      <c r="U14" s="1">
        <v>26340592963</v>
      </c>
      <c r="W14" s="1">
        <v>44140419048</v>
      </c>
      <c r="Y14" s="15">
        <v>8.4498651938820138E-5</v>
      </c>
    </row>
    <row r="15" spans="1:25" ht="21" x14ac:dyDescent="0.25">
      <c r="A15" s="2" t="s">
        <v>45</v>
      </c>
      <c r="C15" s="1">
        <v>73594</v>
      </c>
      <c r="E15" s="1">
        <v>40178911377</v>
      </c>
      <c r="G15" s="1">
        <v>65468961748</v>
      </c>
      <c r="I15" s="1">
        <v>0</v>
      </c>
      <c r="K15" s="1">
        <v>0</v>
      </c>
      <c r="M15" s="1">
        <v>0</v>
      </c>
      <c r="O15" s="1">
        <v>0</v>
      </c>
      <c r="Q15" s="1">
        <v>73594</v>
      </c>
      <c r="S15" s="1">
        <v>908200</v>
      </c>
      <c r="U15" s="1">
        <v>40178911377</v>
      </c>
      <c r="W15" s="1">
        <v>66822781591</v>
      </c>
      <c r="Y15" s="15">
        <v>1.2791983141577235E-4</v>
      </c>
    </row>
    <row r="16" spans="1:25" ht="21" x14ac:dyDescent="0.25">
      <c r="A16" s="2" t="s">
        <v>46</v>
      </c>
      <c r="C16" s="1">
        <v>339795</v>
      </c>
      <c r="E16" s="1">
        <v>180862074280</v>
      </c>
      <c r="G16" s="1">
        <v>292024364092</v>
      </c>
      <c r="I16" s="1">
        <v>0</v>
      </c>
      <c r="K16" s="1">
        <v>0</v>
      </c>
      <c r="M16" s="1">
        <v>0</v>
      </c>
      <c r="O16" s="1">
        <v>0</v>
      </c>
      <c r="Q16" s="1">
        <v>339795</v>
      </c>
      <c r="S16" s="1">
        <v>883230</v>
      </c>
      <c r="U16" s="1">
        <v>180862074280</v>
      </c>
      <c r="W16" s="1">
        <v>300048486054</v>
      </c>
      <c r="Y16" s="15">
        <v>5.7438722002789075E-4</v>
      </c>
    </row>
    <row r="17" spans="1:25" ht="21" x14ac:dyDescent="0.25">
      <c r="A17" s="2" t="s">
        <v>47</v>
      </c>
      <c r="C17" s="1">
        <v>52417</v>
      </c>
      <c r="E17" s="1">
        <v>27446922399</v>
      </c>
      <c r="G17" s="1">
        <v>44360316585</v>
      </c>
      <c r="I17" s="1">
        <v>0</v>
      </c>
      <c r="K17" s="1">
        <v>0</v>
      </c>
      <c r="M17" s="1">
        <v>0</v>
      </c>
      <c r="O17" s="1">
        <v>0</v>
      </c>
      <c r="Q17" s="1">
        <v>52417</v>
      </c>
      <c r="S17" s="1">
        <v>861920</v>
      </c>
      <c r="U17" s="1">
        <v>27446922399</v>
      </c>
      <c r="W17" s="1">
        <v>45168925884</v>
      </c>
      <c r="Y17" s="15">
        <v>8.6467537668186568E-5</v>
      </c>
    </row>
    <row r="18" spans="1:25" ht="21" x14ac:dyDescent="0.25">
      <c r="A18" s="2" t="s">
        <v>48</v>
      </c>
      <c r="C18" s="1">
        <v>1010965</v>
      </c>
      <c r="E18" s="1">
        <v>472758218038</v>
      </c>
      <c r="G18" s="1">
        <v>888434959003</v>
      </c>
      <c r="I18" s="1">
        <v>0</v>
      </c>
      <c r="K18" s="1">
        <v>0</v>
      </c>
      <c r="M18" s="1">
        <v>0</v>
      </c>
      <c r="O18" s="1">
        <v>0</v>
      </c>
      <c r="Q18" s="1">
        <v>1010965</v>
      </c>
      <c r="S18" s="1">
        <v>902510</v>
      </c>
      <c r="U18" s="1">
        <v>472758218038</v>
      </c>
      <c r="W18" s="1">
        <v>912197309272</v>
      </c>
      <c r="Y18" s="15">
        <v>1.7462326955229816E-3</v>
      </c>
    </row>
    <row r="19" spans="1:25" ht="21" x14ac:dyDescent="0.25">
      <c r="A19" s="2" t="s">
        <v>49</v>
      </c>
      <c r="C19" s="1">
        <v>1000000</v>
      </c>
      <c r="E19" s="1">
        <v>1000011326250</v>
      </c>
      <c r="G19" s="1">
        <v>999771250000</v>
      </c>
      <c r="I19" s="1">
        <v>0</v>
      </c>
      <c r="K19" s="1">
        <v>0</v>
      </c>
      <c r="M19" s="1">
        <v>0</v>
      </c>
      <c r="O19" s="1">
        <v>0</v>
      </c>
      <c r="Q19" s="1">
        <v>1000000</v>
      </c>
      <c r="S19" s="1">
        <v>1000000</v>
      </c>
      <c r="U19" s="1">
        <v>1000011326250</v>
      </c>
      <c r="W19" s="1">
        <v>999771250000</v>
      </c>
      <c r="Y19" s="15">
        <v>1.9138767753954272E-3</v>
      </c>
    </row>
    <row r="20" spans="1:25" ht="21" x14ac:dyDescent="0.25">
      <c r="A20" s="2" t="s">
        <v>50</v>
      </c>
      <c r="C20" s="1">
        <v>2390000</v>
      </c>
      <c r="E20" s="1">
        <v>2390000000000</v>
      </c>
      <c r="G20" s="1">
        <v>2389453287500</v>
      </c>
      <c r="I20" s="1">
        <v>0</v>
      </c>
      <c r="K20" s="1">
        <v>0</v>
      </c>
      <c r="M20" s="1">
        <v>0</v>
      </c>
      <c r="O20" s="1">
        <v>0</v>
      </c>
      <c r="Q20" s="1">
        <v>2390000</v>
      </c>
      <c r="S20" s="1">
        <v>1000000</v>
      </c>
      <c r="U20" s="1">
        <v>2390000000000</v>
      </c>
      <c r="W20" s="1">
        <v>2389453287500</v>
      </c>
      <c r="Y20" s="15">
        <v>4.5741654931950714E-3</v>
      </c>
    </row>
    <row r="21" spans="1:25" ht="21" x14ac:dyDescent="0.25">
      <c r="A21" s="2" t="s">
        <v>51</v>
      </c>
      <c r="C21" s="1">
        <v>2000000</v>
      </c>
      <c r="E21" s="1">
        <v>2000000000000</v>
      </c>
      <c r="G21" s="1">
        <v>1999542500000</v>
      </c>
      <c r="I21" s="1">
        <v>0</v>
      </c>
      <c r="K21" s="1">
        <v>0</v>
      </c>
      <c r="M21" s="1">
        <v>0</v>
      </c>
      <c r="O21" s="1">
        <v>0</v>
      </c>
      <c r="Q21" s="1">
        <v>2000000</v>
      </c>
      <c r="S21" s="1">
        <v>1000000</v>
      </c>
      <c r="U21" s="1">
        <v>2000000000000</v>
      </c>
      <c r="W21" s="1">
        <v>1999542500000</v>
      </c>
      <c r="Y21" s="15">
        <v>3.8277535507908545E-3</v>
      </c>
    </row>
    <row r="22" spans="1:25" ht="21" x14ac:dyDescent="0.25">
      <c r="A22" s="2" t="s">
        <v>52</v>
      </c>
      <c r="C22" s="1">
        <v>4500000</v>
      </c>
      <c r="E22" s="1">
        <v>4500000000000</v>
      </c>
      <c r="G22" s="1">
        <v>4498970625000</v>
      </c>
      <c r="I22" s="1">
        <v>0</v>
      </c>
      <c r="K22" s="1">
        <v>0</v>
      </c>
      <c r="M22" s="1">
        <v>0</v>
      </c>
      <c r="O22" s="1">
        <v>0</v>
      </c>
      <c r="Q22" s="1">
        <v>4500000</v>
      </c>
      <c r="S22" s="1">
        <v>1000000</v>
      </c>
      <c r="U22" s="1">
        <v>4500000000000</v>
      </c>
      <c r="W22" s="1">
        <v>4498970625000</v>
      </c>
      <c r="Y22" s="15">
        <v>8.6124454892794224E-3</v>
      </c>
    </row>
    <row r="23" spans="1:25" ht="21" x14ac:dyDescent="0.25">
      <c r="A23" s="2" t="s">
        <v>53</v>
      </c>
      <c r="C23" s="1">
        <v>3500000</v>
      </c>
      <c r="E23" s="1">
        <v>3500000000000</v>
      </c>
      <c r="G23" s="1">
        <v>3499199375000</v>
      </c>
      <c r="I23" s="1">
        <v>0</v>
      </c>
      <c r="K23" s="1">
        <v>0</v>
      </c>
      <c r="M23" s="1">
        <v>3500000</v>
      </c>
      <c r="O23" s="1">
        <v>3500000000000</v>
      </c>
      <c r="Q23" s="1">
        <v>0</v>
      </c>
      <c r="S23" s="1">
        <v>0</v>
      </c>
      <c r="U23" s="1">
        <v>0</v>
      </c>
      <c r="W23" s="1">
        <v>0</v>
      </c>
      <c r="Y23" s="15">
        <v>0</v>
      </c>
    </row>
    <row r="24" spans="1:25" ht="21" x14ac:dyDescent="0.25">
      <c r="A24" s="2" t="s">
        <v>54</v>
      </c>
      <c r="C24" s="1">
        <v>5000000</v>
      </c>
      <c r="E24" s="1">
        <v>3863035517322</v>
      </c>
      <c r="G24" s="1">
        <v>3862116338750</v>
      </c>
      <c r="I24" s="1">
        <v>0</v>
      </c>
      <c r="K24" s="1">
        <v>0</v>
      </c>
      <c r="M24" s="1">
        <v>0</v>
      </c>
      <c r="O24" s="1">
        <v>0</v>
      </c>
      <c r="Q24" s="1">
        <v>5000000</v>
      </c>
      <c r="S24" s="1">
        <v>772600</v>
      </c>
      <c r="U24" s="1">
        <v>3863035517322</v>
      </c>
      <c r="W24" s="1">
        <v>3862116338750</v>
      </c>
      <c r="Y24" s="15">
        <v>7.393305983352535E-3</v>
      </c>
    </row>
    <row r="25" spans="1:25" ht="21" x14ac:dyDescent="0.25">
      <c r="A25" s="2" t="s">
        <v>55</v>
      </c>
      <c r="C25" s="1">
        <v>622799</v>
      </c>
      <c r="E25" s="1">
        <v>498496448744</v>
      </c>
      <c r="G25" s="1">
        <v>498268438785</v>
      </c>
      <c r="I25" s="1">
        <v>0</v>
      </c>
      <c r="K25" s="1">
        <v>0</v>
      </c>
      <c r="M25" s="1">
        <v>0</v>
      </c>
      <c r="O25" s="1">
        <v>0</v>
      </c>
      <c r="Q25" s="1">
        <v>622799</v>
      </c>
      <c r="S25" s="1">
        <v>871560</v>
      </c>
      <c r="U25" s="1">
        <v>498496448744</v>
      </c>
      <c r="W25" s="1">
        <v>542682529408</v>
      </c>
      <c r="Y25" s="15">
        <v>1.0388651298452692E-3</v>
      </c>
    </row>
    <row r="26" spans="1:25" ht="21" x14ac:dyDescent="0.25">
      <c r="A26" s="2" t="s">
        <v>56</v>
      </c>
      <c r="C26" s="1">
        <v>850361</v>
      </c>
      <c r="E26" s="1">
        <v>671687778625</v>
      </c>
      <c r="G26" s="1">
        <v>690042724426</v>
      </c>
      <c r="I26" s="1">
        <v>613163</v>
      </c>
      <c r="K26" s="1">
        <v>582410473223</v>
      </c>
      <c r="M26" s="1">
        <v>0</v>
      </c>
      <c r="O26" s="1">
        <v>0</v>
      </c>
      <c r="Q26" s="1">
        <v>1463524</v>
      </c>
      <c r="S26" s="1">
        <v>854964</v>
      </c>
      <c r="U26" s="1">
        <v>1254098251848</v>
      </c>
      <c r="W26" s="1">
        <v>1250974107334</v>
      </c>
      <c r="Y26" s="15">
        <v>2.3947580915610134E-3</v>
      </c>
    </row>
    <row r="27" spans="1:25" ht="21" x14ac:dyDescent="0.25">
      <c r="A27" s="2" t="s">
        <v>57</v>
      </c>
      <c r="C27" s="1">
        <v>2600000</v>
      </c>
      <c r="E27" s="1">
        <v>1994951250000</v>
      </c>
      <c r="G27" s="1">
        <v>1994393678062</v>
      </c>
      <c r="I27" s="1">
        <v>0</v>
      </c>
      <c r="K27" s="1">
        <v>0</v>
      </c>
      <c r="M27" s="1">
        <v>0</v>
      </c>
      <c r="O27" s="1">
        <v>0</v>
      </c>
      <c r="Q27" s="1">
        <v>2600000</v>
      </c>
      <c r="S27" s="1">
        <v>767250</v>
      </c>
      <c r="U27" s="1">
        <v>1994951250000</v>
      </c>
      <c r="W27" s="1">
        <v>1994393678062</v>
      </c>
      <c r="Y27" s="15">
        <v>3.817897085396611E-3</v>
      </c>
    </row>
    <row r="28" spans="1:25" ht="21" x14ac:dyDescent="0.25">
      <c r="A28" s="2" t="s">
        <v>58</v>
      </c>
      <c r="C28" s="1">
        <v>6990000</v>
      </c>
      <c r="E28" s="1">
        <v>5266851750000</v>
      </c>
      <c r="G28" s="1">
        <v>5265410761704</v>
      </c>
      <c r="I28" s="1">
        <v>0</v>
      </c>
      <c r="K28" s="1">
        <v>0</v>
      </c>
      <c r="M28" s="1">
        <v>0</v>
      </c>
      <c r="O28" s="1">
        <v>0</v>
      </c>
      <c r="Q28" s="1">
        <v>6990000</v>
      </c>
      <c r="S28" s="1">
        <v>753450</v>
      </c>
      <c r="U28" s="1">
        <v>5266851750000</v>
      </c>
      <c r="W28" s="1">
        <v>5265410761704</v>
      </c>
      <c r="Y28" s="15">
        <v>1.0079653090386857E-2</v>
      </c>
    </row>
    <row r="29" spans="1:25" ht="21" x14ac:dyDescent="0.25">
      <c r="A29" s="2" t="s">
        <v>59</v>
      </c>
      <c r="C29" s="1">
        <v>2500000</v>
      </c>
      <c r="E29" s="1">
        <v>1968158750000</v>
      </c>
      <c r="G29" s="1">
        <v>1967674791406</v>
      </c>
      <c r="I29" s="1">
        <v>0</v>
      </c>
      <c r="K29" s="1">
        <v>0</v>
      </c>
      <c r="M29" s="1">
        <v>0</v>
      </c>
      <c r="O29" s="1">
        <v>0</v>
      </c>
      <c r="Q29" s="1">
        <v>2500000</v>
      </c>
      <c r="S29" s="1">
        <v>787250</v>
      </c>
      <c r="U29" s="1">
        <v>1968158750000</v>
      </c>
      <c r="W29" s="1">
        <v>1967674791406</v>
      </c>
      <c r="Y29" s="15">
        <v>3.7667487285746467E-3</v>
      </c>
    </row>
    <row r="30" spans="1:25" ht="21" x14ac:dyDescent="0.25">
      <c r="A30" s="2" t="s">
        <v>60</v>
      </c>
      <c r="C30" s="1">
        <v>254870</v>
      </c>
      <c r="E30" s="1">
        <v>206444180430</v>
      </c>
      <c r="G30" s="1">
        <v>206922642685</v>
      </c>
      <c r="I30" s="1">
        <v>0</v>
      </c>
      <c r="K30" s="1">
        <v>0</v>
      </c>
      <c r="M30" s="1">
        <v>0</v>
      </c>
      <c r="O30" s="1">
        <v>0</v>
      </c>
      <c r="Q30" s="1">
        <v>254870</v>
      </c>
      <c r="S30" s="1">
        <v>812061</v>
      </c>
      <c r="U30" s="1">
        <v>206444180430</v>
      </c>
      <c r="W30" s="1">
        <v>206922642685</v>
      </c>
      <c r="Y30" s="15">
        <v>3.9611505145628861E-4</v>
      </c>
    </row>
    <row r="31" spans="1:25" ht="21" x14ac:dyDescent="0.25">
      <c r="A31" s="2" t="s">
        <v>61</v>
      </c>
      <c r="C31" s="1">
        <v>188009</v>
      </c>
      <c r="E31" s="1">
        <v>156983236377</v>
      </c>
      <c r="G31" s="1">
        <v>156152748635</v>
      </c>
      <c r="I31" s="1">
        <v>0</v>
      </c>
      <c r="K31" s="1">
        <v>0</v>
      </c>
      <c r="M31" s="1">
        <v>0</v>
      </c>
      <c r="O31" s="1">
        <v>0</v>
      </c>
      <c r="Q31" s="1">
        <v>188009</v>
      </c>
      <c r="S31" s="1">
        <v>830750</v>
      </c>
      <c r="U31" s="1">
        <v>156983236377</v>
      </c>
      <c r="W31" s="1">
        <v>156152748635</v>
      </c>
      <c r="Y31" s="15">
        <v>2.9892549823440763E-4</v>
      </c>
    </row>
    <row r="32" spans="1:25" ht="21" x14ac:dyDescent="0.25">
      <c r="A32" s="2" t="s">
        <v>62</v>
      </c>
      <c r="C32" s="1">
        <v>21094</v>
      </c>
      <c r="E32" s="1">
        <v>17349563999</v>
      </c>
      <c r="G32" s="1">
        <v>17341628394</v>
      </c>
      <c r="I32" s="1">
        <v>0</v>
      </c>
      <c r="K32" s="1">
        <v>0</v>
      </c>
      <c r="M32" s="1">
        <v>0</v>
      </c>
      <c r="O32" s="1">
        <v>0</v>
      </c>
      <c r="Q32" s="1">
        <v>21094</v>
      </c>
      <c r="S32" s="1">
        <v>822300</v>
      </c>
      <c r="U32" s="1">
        <v>17349563999</v>
      </c>
      <c r="W32" s="1">
        <v>17341628394</v>
      </c>
      <c r="Y32" s="15">
        <v>3.319733372090316E-5</v>
      </c>
    </row>
    <row r="33" spans="1:25" ht="21" x14ac:dyDescent="0.25">
      <c r="A33" s="2" t="s">
        <v>63</v>
      </c>
      <c r="C33" s="1">
        <v>2030000</v>
      </c>
      <c r="E33" s="1">
        <v>1509570592419</v>
      </c>
      <c r="G33" s="1">
        <v>1508756792917</v>
      </c>
      <c r="I33" s="1">
        <v>0</v>
      </c>
      <c r="K33" s="1">
        <v>0</v>
      </c>
      <c r="M33" s="1">
        <v>0</v>
      </c>
      <c r="O33" s="1">
        <v>0</v>
      </c>
      <c r="Q33" s="1">
        <v>2030000</v>
      </c>
      <c r="S33" s="1">
        <v>743400</v>
      </c>
      <c r="U33" s="1">
        <v>1509570592419</v>
      </c>
      <c r="W33" s="1">
        <v>1508756792917</v>
      </c>
      <c r="Y33" s="15">
        <v>2.888235269501833E-3</v>
      </c>
    </row>
    <row r="34" spans="1:25" ht="21" x14ac:dyDescent="0.25">
      <c r="A34" s="2" t="s">
        <v>64</v>
      </c>
      <c r="C34" s="1">
        <v>1000000</v>
      </c>
      <c r="E34" s="1">
        <v>1000000000000</v>
      </c>
      <c r="G34" s="1">
        <v>999771250000</v>
      </c>
      <c r="I34" s="1">
        <v>0</v>
      </c>
      <c r="K34" s="1">
        <v>0</v>
      </c>
      <c r="M34" s="1">
        <v>0</v>
      </c>
      <c r="O34" s="1">
        <v>0</v>
      </c>
      <c r="Q34" s="1">
        <v>1000000</v>
      </c>
      <c r="S34" s="1">
        <v>1000000</v>
      </c>
      <c r="U34" s="1">
        <v>1000000000000</v>
      </c>
      <c r="W34" s="1">
        <v>999771250000</v>
      </c>
      <c r="Y34" s="15">
        <v>1.9138767753954272E-3</v>
      </c>
    </row>
    <row r="35" spans="1:25" ht="21" x14ac:dyDescent="0.25">
      <c r="A35" s="2" t="s">
        <v>65</v>
      </c>
      <c r="C35" s="1">
        <v>400000</v>
      </c>
      <c r="E35" s="1">
        <v>370280000000</v>
      </c>
      <c r="G35" s="1">
        <v>370195298450</v>
      </c>
      <c r="I35" s="1">
        <v>0</v>
      </c>
      <c r="K35" s="1">
        <v>0</v>
      </c>
      <c r="M35" s="1">
        <v>0</v>
      </c>
      <c r="O35" s="1">
        <v>0</v>
      </c>
      <c r="Q35" s="1">
        <v>400000</v>
      </c>
      <c r="S35" s="1">
        <v>925700</v>
      </c>
      <c r="U35" s="1">
        <v>370280000000</v>
      </c>
      <c r="W35" s="1">
        <v>370195298450</v>
      </c>
      <c r="Y35" s="15">
        <v>7.0867029239341883E-4</v>
      </c>
    </row>
    <row r="36" spans="1:25" ht="21" x14ac:dyDescent="0.25">
      <c r="A36" s="2" t="s">
        <v>66</v>
      </c>
      <c r="C36" s="1">
        <v>500000</v>
      </c>
      <c r="E36" s="1">
        <v>432000000000</v>
      </c>
      <c r="G36" s="1">
        <v>456092644936</v>
      </c>
      <c r="I36" s="1">
        <v>0</v>
      </c>
      <c r="K36" s="1">
        <v>0</v>
      </c>
      <c r="M36" s="1">
        <v>0</v>
      </c>
      <c r="O36" s="1">
        <v>0</v>
      </c>
      <c r="Q36" s="1">
        <v>500000</v>
      </c>
      <c r="S36" s="1">
        <v>919591</v>
      </c>
      <c r="U36" s="1">
        <v>432000000000</v>
      </c>
      <c r="W36" s="1">
        <v>459690321779</v>
      </c>
      <c r="Y36" s="15">
        <v>8.7999192888061023E-4</v>
      </c>
    </row>
    <row r="37" spans="1:25" ht="21" x14ac:dyDescent="0.25">
      <c r="A37" s="2" t="s">
        <v>67</v>
      </c>
      <c r="C37" s="1">
        <v>1500000</v>
      </c>
      <c r="E37" s="1">
        <v>1283550000000</v>
      </c>
      <c r="G37" s="1">
        <v>1283256387937</v>
      </c>
      <c r="I37" s="1">
        <v>0</v>
      </c>
      <c r="K37" s="1">
        <v>0</v>
      </c>
      <c r="M37" s="1">
        <v>0</v>
      </c>
      <c r="O37" s="1">
        <v>0</v>
      </c>
      <c r="Q37" s="1">
        <v>1500000</v>
      </c>
      <c r="S37" s="1">
        <v>855700</v>
      </c>
      <c r="U37" s="1">
        <v>1283550000000</v>
      </c>
      <c r="W37" s="1">
        <v>1283256387937</v>
      </c>
      <c r="Y37" s="15">
        <v>2.4565565350578434E-3</v>
      </c>
    </row>
    <row r="38" spans="1:25" ht="21" x14ac:dyDescent="0.25">
      <c r="A38" s="2" t="s">
        <v>68</v>
      </c>
      <c r="C38" s="1">
        <v>2495000</v>
      </c>
      <c r="E38" s="1">
        <v>2495000000000</v>
      </c>
      <c r="G38" s="1">
        <v>2494429268750</v>
      </c>
      <c r="I38" s="1">
        <v>0</v>
      </c>
      <c r="K38" s="1">
        <v>0</v>
      </c>
      <c r="M38" s="1">
        <v>0</v>
      </c>
      <c r="O38" s="1">
        <v>0</v>
      </c>
      <c r="Q38" s="1">
        <v>2495000</v>
      </c>
      <c r="S38" s="1">
        <v>1000000</v>
      </c>
      <c r="U38" s="1">
        <v>2495000000000</v>
      </c>
      <c r="W38" s="1">
        <v>2494429268750</v>
      </c>
      <c r="Y38" s="15">
        <v>4.7751225546115907E-3</v>
      </c>
    </row>
    <row r="39" spans="1:25" ht="21" x14ac:dyDescent="0.25">
      <c r="A39" s="2" t="s">
        <v>69</v>
      </c>
      <c r="C39" s="1">
        <v>2400000</v>
      </c>
      <c r="E39" s="1">
        <v>2400000000000</v>
      </c>
      <c r="G39" s="1">
        <v>2399451000000</v>
      </c>
      <c r="I39" s="1">
        <v>0</v>
      </c>
      <c r="K39" s="1">
        <v>0</v>
      </c>
      <c r="M39" s="1">
        <v>0</v>
      </c>
      <c r="O39" s="1">
        <v>0</v>
      </c>
      <c r="Q39" s="1">
        <v>2400000</v>
      </c>
      <c r="S39" s="1">
        <v>1000000</v>
      </c>
      <c r="U39" s="1">
        <v>2400000000000</v>
      </c>
      <c r="W39" s="1">
        <v>2399451000000</v>
      </c>
      <c r="Y39" s="15">
        <v>4.5933042609490249E-3</v>
      </c>
    </row>
    <row r="40" spans="1:25" ht="21" x14ac:dyDescent="0.25">
      <c r="A40" s="2" t="s">
        <v>70</v>
      </c>
      <c r="C40" s="1">
        <v>6420000</v>
      </c>
      <c r="E40" s="1">
        <v>5749410002140</v>
      </c>
      <c r="G40" s="1">
        <v>5814188180147</v>
      </c>
      <c r="I40" s="1">
        <v>3700000</v>
      </c>
      <c r="K40" s="1">
        <v>3478135000000</v>
      </c>
      <c r="M40" s="1">
        <v>0</v>
      </c>
      <c r="O40" s="1">
        <v>0</v>
      </c>
      <c r="Q40" s="1">
        <v>10120000</v>
      </c>
      <c r="S40" s="1">
        <v>916742</v>
      </c>
      <c r="U40" s="1">
        <v>9227545002140</v>
      </c>
      <c r="W40" s="1">
        <v>9275306828107</v>
      </c>
      <c r="Y40" s="15">
        <v>1.7755855975034901E-2</v>
      </c>
    </row>
    <row r="41" spans="1:25" ht="21" x14ac:dyDescent="0.25">
      <c r="A41" s="2" t="s">
        <v>71</v>
      </c>
      <c r="C41" s="1">
        <v>50000000</v>
      </c>
      <c r="E41" s="1">
        <v>48226187500000</v>
      </c>
      <c r="G41" s="1">
        <v>48471009719625</v>
      </c>
      <c r="I41" s="1">
        <v>0</v>
      </c>
      <c r="K41" s="1">
        <v>0</v>
      </c>
      <c r="M41" s="1">
        <v>0</v>
      </c>
      <c r="O41" s="1">
        <v>0</v>
      </c>
      <c r="Q41" s="1">
        <v>50000000</v>
      </c>
      <c r="S41" s="1">
        <v>964472</v>
      </c>
      <c r="U41" s="1">
        <v>48226187500000</v>
      </c>
      <c r="W41" s="1">
        <v>48212568851500</v>
      </c>
      <c r="Y41" s="15">
        <v>9.2294028065958919E-2</v>
      </c>
    </row>
    <row r="42" spans="1:25" ht="21" x14ac:dyDescent="0.25">
      <c r="A42" s="2" t="s">
        <v>72</v>
      </c>
      <c r="C42" s="1">
        <v>7340000</v>
      </c>
      <c r="E42" s="1">
        <v>6841565769995</v>
      </c>
      <c r="G42" s="1">
        <v>6808017209741</v>
      </c>
      <c r="I42" s="1">
        <v>0</v>
      </c>
      <c r="K42" s="1">
        <v>0</v>
      </c>
      <c r="M42" s="1">
        <v>0</v>
      </c>
      <c r="O42" s="1">
        <v>0</v>
      </c>
      <c r="Q42" s="1">
        <v>7340000</v>
      </c>
      <c r="S42" s="1">
        <v>966260</v>
      </c>
      <c r="U42" s="1">
        <v>6841565769995</v>
      </c>
      <c r="W42" s="1">
        <v>7090726025303</v>
      </c>
      <c r="Y42" s="15">
        <v>1.3573880885771961E-2</v>
      </c>
    </row>
    <row r="43" spans="1:25" ht="21" x14ac:dyDescent="0.25">
      <c r="A43" s="2" t="s">
        <v>73</v>
      </c>
      <c r="C43" s="1">
        <v>3000000</v>
      </c>
      <c r="E43" s="1">
        <v>2792190000000</v>
      </c>
      <c r="G43" s="1">
        <v>2717066328870</v>
      </c>
      <c r="I43" s="1">
        <v>0</v>
      </c>
      <c r="K43" s="1">
        <v>0</v>
      </c>
      <c r="M43" s="1">
        <v>0</v>
      </c>
      <c r="O43" s="1">
        <v>0</v>
      </c>
      <c r="Q43" s="1">
        <v>3000000</v>
      </c>
      <c r="S43" s="1">
        <v>866741</v>
      </c>
      <c r="U43" s="1">
        <v>2792190000000</v>
      </c>
      <c r="W43" s="1">
        <v>2599628198988</v>
      </c>
      <c r="Y43" s="15">
        <v>4.9765064105475884E-3</v>
      </c>
    </row>
    <row r="44" spans="1:25" ht="21" x14ac:dyDescent="0.25">
      <c r="A44" s="2" t="s">
        <v>74</v>
      </c>
      <c r="C44" s="1">
        <v>2098065</v>
      </c>
      <c r="E44" s="1">
        <v>1991827167062</v>
      </c>
      <c r="G44" s="1">
        <v>1902633413860</v>
      </c>
      <c r="I44" s="1">
        <v>0</v>
      </c>
      <c r="K44" s="1">
        <v>0</v>
      </c>
      <c r="M44" s="1">
        <v>0</v>
      </c>
      <c r="O44" s="1">
        <v>0</v>
      </c>
      <c r="Q44" s="1">
        <v>2098065</v>
      </c>
      <c r="S44" s="1">
        <v>910000</v>
      </c>
      <c r="U44" s="1">
        <v>1991827167062</v>
      </c>
      <c r="W44" s="1">
        <v>1908802411544</v>
      </c>
      <c r="Y44" s="15">
        <v>3.6540484678598689E-3</v>
      </c>
    </row>
    <row r="45" spans="1:25" ht="21" x14ac:dyDescent="0.25">
      <c r="A45" s="2" t="s">
        <v>75</v>
      </c>
      <c r="C45" s="1">
        <v>7793740</v>
      </c>
      <c r="E45" s="1">
        <v>7408359985600</v>
      </c>
      <c r="G45" s="1">
        <v>6995767205163</v>
      </c>
      <c r="I45" s="1">
        <v>0</v>
      </c>
      <c r="K45" s="1">
        <v>0</v>
      </c>
      <c r="M45" s="1">
        <v>0</v>
      </c>
      <c r="O45" s="1">
        <v>0</v>
      </c>
      <c r="Q45" s="1">
        <v>7793740</v>
      </c>
      <c r="S45" s="1">
        <v>901277</v>
      </c>
      <c r="U45" s="1">
        <v>7408359985600</v>
      </c>
      <c r="W45" s="1">
        <v>7022711793098</v>
      </c>
      <c r="Y45" s="15">
        <v>1.3443680242961416E-2</v>
      </c>
    </row>
    <row r="46" spans="1:25" ht="21" x14ac:dyDescent="0.25">
      <c r="A46" s="2" t="s">
        <v>76</v>
      </c>
      <c r="C46" s="1">
        <v>6048600</v>
      </c>
      <c r="E46" s="1">
        <v>5827402698000</v>
      </c>
      <c r="G46" s="1">
        <v>5676225704884</v>
      </c>
      <c r="I46" s="1">
        <v>0</v>
      </c>
      <c r="K46" s="1">
        <v>0</v>
      </c>
      <c r="M46" s="1">
        <v>0</v>
      </c>
      <c r="O46" s="1">
        <v>0</v>
      </c>
      <c r="Q46" s="1">
        <v>6048600</v>
      </c>
      <c r="S46" s="1">
        <v>917953</v>
      </c>
      <c r="U46" s="1">
        <v>5827402698000</v>
      </c>
      <c r="W46" s="1">
        <v>5551060420194</v>
      </c>
      <c r="Y46" s="15">
        <v>1.0626476423507955E-2</v>
      </c>
    </row>
    <row r="47" spans="1:25" ht="21" x14ac:dyDescent="0.25">
      <c r="A47" s="2" t="s">
        <v>77</v>
      </c>
      <c r="C47" s="1">
        <v>15171600</v>
      </c>
      <c r="E47" s="1">
        <v>14608581924000</v>
      </c>
      <c r="G47" s="1">
        <v>13902045727427</v>
      </c>
      <c r="I47" s="1">
        <v>0</v>
      </c>
      <c r="K47" s="1">
        <v>0</v>
      </c>
      <c r="M47" s="1">
        <v>0</v>
      </c>
      <c r="O47" s="1">
        <v>0</v>
      </c>
      <c r="Q47" s="1">
        <v>15171600</v>
      </c>
      <c r="S47" s="1">
        <v>968256</v>
      </c>
      <c r="U47" s="1">
        <v>14608581924000</v>
      </c>
      <c r="W47" s="1">
        <v>14686632393763</v>
      </c>
      <c r="Y47" s="15">
        <v>2.8114835915908919E-2</v>
      </c>
    </row>
    <row r="48" spans="1:25" ht="21" x14ac:dyDescent="0.25">
      <c r="A48" s="2" t="s">
        <v>78</v>
      </c>
      <c r="C48" s="1">
        <v>38873775</v>
      </c>
      <c r="E48" s="1">
        <v>34247946572493</v>
      </c>
      <c r="G48" s="1">
        <v>34238795645237</v>
      </c>
      <c r="I48" s="1">
        <v>0</v>
      </c>
      <c r="K48" s="1">
        <v>0</v>
      </c>
      <c r="M48" s="1">
        <v>0</v>
      </c>
      <c r="O48" s="1">
        <v>0</v>
      </c>
      <c r="Q48" s="1">
        <v>38873775</v>
      </c>
      <c r="S48" s="1">
        <v>864046</v>
      </c>
      <c r="U48" s="1">
        <v>34247946572493</v>
      </c>
      <c r="W48" s="1">
        <v>33581046371709</v>
      </c>
      <c r="Y48" s="15">
        <v>6.428468986709783E-2</v>
      </c>
    </row>
    <row r="49" spans="1:25" ht="21" x14ac:dyDescent="0.25">
      <c r="A49" s="2" t="s">
        <v>80</v>
      </c>
      <c r="C49" s="1">
        <v>267211</v>
      </c>
      <c r="E49" s="1">
        <v>246825472810</v>
      </c>
      <c r="G49" s="1">
        <v>224466271278</v>
      </c>
      <c r="I49" s="1">
        <v>0</v>
      </c>
      <c r="K49" s="1">
        <v>0</v>
      </c>
      <c r="M49" s="1">
        <v>0</v>
      </c>
      <c r="O49" s="1">
        <v>0</v>
      </c>
      <c r="Q49" s="1">
        <v>267211</v>
      </c>
      <c r="S49" s="1">
        <v>810808</v>
      </c>
      <c r="U49" s="1">
        <v>246825472810</v>
      </c>
      <c r="W49" s="1">
        <v>216607256241</v>
      </c>
      <c r="Y49" s="15">
        <v>4.1465444930705508E-4</v>
      </c>
    </row>
    <row r="50" spans="1:25" ht="21" x14ac:dyDescent="0.25">
      <c r="A50" s="2" t="s">
        <v>81</v>
      </c>
      <c r="C50" s="1">
        <v>8733899</v>
      </c>
      <c r="E50" s="1">
        <v>8295145940800</v>
      </c>
      <c r="G50" s="1">
        <v>7791527761321</v>
      </c>
      <c r="I50" s="1">
        <v>0</v>
      </c>
      <c r="K50" s="1">
        <v>0</v>
      </c>
      <c r="M50" s="1">
        <v>0</v>
      </c>
      <c r="O50" s="1">
        <v>0</v>
      </c>
      <c r="Q50" s="1">
        <v>8733899</v>
      </c>
      <c r="S50" s="1">
        <v>892003</v>
      </c>
      <c r="U50" s="1">
        <v>8295145940800</v>
      </c>
      <c r="W50" s="1">
        <v>7788881995281</v>
      </c>
      <c r="Y50" s="15">
        <v>1.4910371104454045E-2</v>
      </c>
    </row>
    <row r="51" spans="1:25" ht="21" x14ac:dyDescent="0.25">
      <c r="A51" s="2" t="s">
        <v>82</v>
      </c>
      <c r="C51" s="1">
        <v>4920074</v>
      </c>
      <c r="E51" s="1">
        <v>4732127173200</v>
      </c>
      <c r="G51" s="1">
        <v>4142384290259</v>
      </c>
      <c r="I51" s="1">
        <v>0</v>
      </c>
      <c r="K51" s="1">
        <v>0</v>
      </c>
      <c r="M51" s="1">
        <v>0</v>
      </c>
      <c r="O51" s="1">
        <v>0</v>
      </c>
      <c r="Q51" s="1">
        <v>4920074</v>
      </c>
      <c r="S51" s="1">
        <v>875213</v>
      </c>
      <c r="U51" s="1">
        <v>4732127173200</v>
      </c>
      <c r="W51" s="1">
        <v>4305127702475</v>
      </c>
      <c r="Y51" s="15">
        <v>8.2413691380687111E-3</v>
      </c>
    </row>
    <row r="52" spans="1:25" ht="21" x14ac:dyDescent="0.25">
      <c r="A52" s="2" t="s">
        <v>83</v>
      </c>
      <c r="C52" s="1">
        <v>1919665</v>
      </c>
      <c r="E52" s="1">
        <v>1823873716500</v>
      </c>
      <c r="G52" s="1">
        <v>1661993951612</v>
      </c>
      <c r="I52" s="1">
        <v>0</v>
      </c>
      <c r="K52" s="1">
        <v>0</v>
      </c>
      <c r="M52" s="1">
        <v>0</v>
      </c>
      <c r="O52" s="1">
        <v>0</v>
      </c>
      <c r="Q52" s="1">
        <v>1919665</v>
      </c>
      <c r="S52" s="1">
        <v>831736</v>
      </c>
      <c r="U52" s="1">
        <v>1823873716500</v>
      </c>
      <c r="W52" s="1">
        <v>1596289253725</v>
      </c>
      <c r="Y52" s="15">
        <v>3.0557999437547099E-3</v>
      </c>
    </row>
    <row r="53" spans="1:25" ht="21" x14ac:dyDescent="0.25">
      <c r="A53" s="2" t="s">
        <v>84</v>
      </c>
      <c r="C53" s="1">
        <v>161080</v>
      </c>
      <c r="E53" s="1">
        <v>156650300000</v>
      </c>
      <c r="G53" s="1">
        <v>145897044415</v>
      </c>
      <c r="I53" s="1">
        <v>0</v>
      </c>
      <c r="K53" s="1">
        <v>0</v>
      </c>
      <c r="M53" s="1">
        <v>0</v>
      </c>
      <c r="O53" s="1">
        <v>0</v>
      </c>
      <c r="Q53" s="1">
        <v>161080</v>
      </c>
      <c r="S53" s="1">
        <v>880182</v>
      </c>
      <c r="U53" s="1">
        <v>156650300000</v>
      </c>
      <c r="W53" s="1">
        <v>141747284449</v>
      </c>
      <c r="Y53" s="15">
        <v>2.7134890674472838E-4</v>
      </c>
    </row>
    <row r="54" spans="1:25" ht="21" x14ac:dyDescent="0.25">
      <c r="A54" s="2" t="s">
        <v>85</v>
      </c>
      <c r="C54" s="1">
        <v>5635032</v>
      </c>
      <c r="E54" s="1">
        <v>5044142544480</v>
      </c>
      <c r="G54" s="1">
        <v>4630897298644</v>
      </c>
      <c r="I54" s="1">
        <v>0</v>
      </c>
      <c r="K54" s="1">
        <v>0</v>
      </c>
      <c r="M54" s="1">
        <v>2000000</v>
      </c>
      <c r="O54" s="1">
        <v>1625472500000</v>
      </c>
      <c r="Q54" s="1">
        <v>3635032</v>
      </c>
      <c r="S54" s="1">
        <v>798613</v>
      </c>
      <c r="U54" s="1">
        <v>3253862544480</v>
      </c>
      <c r="W54" s="1">
        <v>2902319753069</v>
      </c>
      <c r="Y54" s="15">
        <v>5.5559532944862641E-3</v>
      </c>
    </row>
    <row r="55" spans="1:25" ht="21" x14ac:dyDescent="0.25">
      <c r="A55" s="2" t="s">
        <v>86</v>
      </c>
      <c r="C55" s="1">
        <v>22000000</v>
      </c>
      <c r="E55" s="1">
        <v>19603320000000</v>
      </c>
      <c r="G55" s="1">
        <v>17733002647525</v>
      </c>
      <c r="I55" s="1">
        <v>0</v>
      </c>
      <c r="K55" s="1">
        <v>0</v>
      </c>
      <c r="M55" s="1">
        <v>22000000</v>
      </c>
      <c r="O55" s="1">
        <v>17925517500000</v>
      </c>
      <c r="Q55" s="1">
        <v>0</v>
      </c>
      <c r="S55" s="1">
        <v>0</v>
      </c>
      <c r="U55" s="1">
        <v>0</v>
      </c>
      <c r="W55" s="1">
        <v>0</v>
      </c>
      <c r="Y55" s="15">
        <v>0</v>
      </c>
    </row>
    <row r="56" spans="1:25" ht="21" x14ac:dyDescent="0.25">
      <c r="A56" s="2" t="s">
        <v>87</v>
      </c>
      <c r="C56" s="1">
        <v>1995000</v>
      </c>
      <c r="E56" s="1">
        <v>1995000000000</v>
      </c>
      <c r="G56" s="1">
        <v>1994543643750</v>
      </c>
      <c r="I56" s="1">
        <v>0</v>
      </c>
      <c r="K56" s="1">
        <v>0</v>
      </c>
      <c r="M56" s="1">
        <v>0</v>
      </c>
      <c r="O56" s="1">
        <v>0</v>
      </c>
      <c r="Q56" s="1">
        <v>1995000</v>
      </c>
      <c r="S56" s="1">
        <v>1000000</v>
      </c>
      <c r="U56" s="1">
        <v>1995000000000</v>
      </c>
      <c r="W56" s="1">
        <v>1994543643750</v>
      </c>
      <c r="Y56" s="15">
        <v>3.8181841669138773E-3</v>
      </c>
    </row>
    <row r="57" spans="1:25" ht="21" x14ac:dyDescent="0.25">
      <c r="A57" s="2" t="s">
        <v>88</v>
      </c>
      <c r="C57" s="1">
        <v>450000</v>
      </c>
      <c r="E57" s="1">
        <v>450000000000</v>
      </c>
      <c r="G57" s="1">
        <v>449897062500</v>
      </c>
      <c r="I57" s="1">
        <v>0</v>
      </c>
      <c r="K57" s="1">
        <v>0</v>
      </c>
      <c r="M57" s="1">
        <v>0</v>
      </c>
      <c r="O57" s="1">
        <v>0</v>
      </c>
      <c r="Q57" s="1">
        <v>450000</v>
      </c>
      <c r="S57" s="1">
        <v>1000000</v>
      </c>
      <c r="U57" s="1">
        <v>450000000000</v>
      </c>
      <c r="W57" s="1">
        <v>449897062500</v>
      </c>
      <c r="Y57" s="15">
        <v>8.6124454892794221E-4</v>
      </c>
    </row>
    <row r="58" spans="1:25" ht="21" x14ac:dyDescent="0.25">
      <c r="A58" s="2" t="s">
        <v>89</v>
      </c>
      <c r="C58" s="1">
        <v>995000</v>
      </c>
      <c r="E58" s="1">
        <v>995075</v>
      </c>
      <c r="G58" s="1">
        <v>994772393750</v>
      </c>
      <c r="I58" s="1">
        <v>0</v>
      </c>
      <c r="K58" s="1">
        <v>0</v>
      </c>
      <c r="M58" s="1">
        <v>0</v>
      </c>
      <c r="O58" s="1">
        <v>0</v>
      </c>
      <c r="Q58" s="1">
        <v>995000</v>
      </c>
      <c r="S58" s="1">
        <v>1000000</v>
      </c>
      <c r="U58" s="1">
        <v>995075</v>
      </c>
      <c r="W58" s="1">
        <v>994772393750</v>
      </c>
      <c r="Y58" s="15">
        <v>1.9043073915184501E-3</v>
      </c>
    </row>
    <row r="59" spans="1:25" ht="21" x14ac:dyDescent="0.25">
      <c r="A59" s="2" t="s">
        <v>90</v>
      </c>
      <c r="C59" s="1">
        <v>0</v>
      </c>
      <c r="E59" s="1">
        <v>0</v>
      </c>
      <c r="G59" s="1">
        <v>0</v>
      </c>
      <c r="I59" s="1">
        <v>800000</v>
      </c>
      <c r="K59" s="1">
        <v>713913750000</v>
      </c>
      <c r="M59" s="1">
        <v>0</v>
      </c>
      <c r="O59" s="1">
        <v>0</v>
      </c>
      <c r="Q59" s="1">
        <v>800000</v>
      </c>
      <c r="S59" s="1">
        <v>892350</v>
      </c>
      <c r="U59" s="1">
        <v>713913750000</v>
      </c>
      <c r="W59" s="1">
        <v>713716699950</v>
      </c>
      <c r="Y59" s="15">
        <v>1.3662783524192876E-3</v>
      </c>
    </row>
    <row r="60" spans="1:25" ht="21" x14ac:dyDescent="0.25">
      <c r="A60" s="2" t="s">
        <v>91</v>
      </c>
      <c r="C60" s="1">
        <v>0</v>
      </c>
      <c r="E60" s="1">
        <v>0</v>
      </c>
      <c r="G60" s="1">
        <v>0</v>
      </c>
      <c r="I60" s="1">
        <v>800000</v>
      </c>
      <c r="K60" s="1">
        <v>694033750000</v>
      </c>
      <c r="M60" s="1">
        <v>0</v>
      </c>
      <c r="O60" s="1">
        <v>0</v>
      </c>
      <c r="Q60" s="1">
        <v>800000</v>
      </c>
      <c r="S60" s="1">
        <v>867500</v>
      </c>
      <c r="U60" s="1">
        <v>694033750000</v>
      </c>
      <c r="W60" s="1">
        <v>693841247500</v>
      </c>
      <c r="Y60" s="15">
        <v>1.3282304821244264E-3</v>
      </c>
    </row>
    <row r="61" spans="1:25" ht="21" x14ac:dyDescent="0.25">
      <c r="A61" s="2" t="s">
        <v>92</v>
      </c>
      <c r="C61" s="1">
        <v>0</v>
      </c>
      <c r="E61" s="1">
        <v>0</v>
      </c>
      <c r="G61" s="1">
        <v>0</v>
      </c>
      <c r="I61" s="1">
        <v>2325000</v>
      </c>
      <c r="K61" s="1">
        <v>1960887639163</v>
      </c>
      <c r="M61" s="1">
        <v>0</v>
      </c>
      <c r="O61" s="1">
        <v>0</v>
      </c>
      <c r="Q61" s="1">
        <v>2325000</v>
      </c>
      <c r="S61" s="1">
        <v>843350</v>
      </c>
      <c r="U61" s="1">
        <v>1960887639163</v>
      </c>
      <c r="W61" s="1">
        <v>1960340219573</v>
      </c>
      <c r="Y61" s="15">
        <v>3.7527080500807928E-3</v>
      </c>
    </row>
    <row r="62" spans="1:25" ht="21" x14ac:dyDescent="0.25">
      <c r="A62" s="2" t="s">
        <v>93</v>
      </c>
      <c r="C62" s="1">
        <v>0</v>
      </c>
      <c r="E62" s="1">
        <v>0</v>
      </c>
      <c r="G62" s="1">
        <v>0</v>
      </c>
      <c r="I62" s="1">
        <v>1200000</v>
      </c>
      <c r="K62" s="1">
        <v>985740401250</v>
      </c>
      <c r="M62" s="1">
        <v>0</v>
      </c>
      <c r="O62" s="1">
        <v>0</v>
      </c>
      <c r="Q62" s="1">
        <v>1200000</v>
      </c>
      <c r="S62" s="1">
        <v>821400</v>
      </c>
      <c r="U62" s="1">
        <v>985740401250</v>
      </c>
      <c r="W62" s="1">
        <v>985454525700</v>
      </c>
      <c r="Y62" s="15">
        <v>1.8864700599717647E-3</v>
      </c>
    </row>
    <row r="63" spans="1:25" ht="21" x14ac:dyDescent="0.25">
      <c r="A63" s="2" t="s">
        <v>94</v>
      </c>
      <c r="C63" s="1">
        <v>0</v>
      </c>
      <c r="E63" s="1">
        <v>0</v>
      </c>
      <c r="G63" s="1">
        <v>0</v>
      </c>
      <c r="I63" s="1">
        <v>52689</v>
      </c>
      <c r="K63" s="1">
        <v>48357431843</v>
      </c>
      <c r="M63" s="1">
        <v>0</v>
      </c>
      <c r="O63" s="1">
        <v>0</v>
      </c>
      <c r="Q63" s="1">
        <v>52689</v>
      </c>
      <c r="S63" s="1">
        <v>917580</v>
      </c>
      <c r="U63" s="1">
        <v>48357431843</v>
      </c>
      <c r="W63" s="1">
        <v>48335313387</v>
      </c>
      <c r="Y63" s="15">
        <v>9.2528999731527576E-5</v>
      </c>
    </row>
    <row r="64" spans="1:25" ht="21" x14ac:dyDescent="0.25">
      <c r="A64" s="2" t="s">
        <v>95</v>
      </c>
      <c r="C64" s="1">
        <v>0</v>
      </c>
      <c r="E64" s="1">
        <v>0</v>
      </c>
      <c r="G64" s="1">
        <v>0</v>
      </c>
      <c r="I64" s="1">
        <v>2500000</v>
      </c>
      <c r="K64" s="1">
        <v>1823315901880</v>
      </c>
      <c r="M64" s="1">
        <v>0</v>
      </c>
      <c r="O64" s="1">
        <v>0</v>
      </c>
      <c r="Q64" s="1">
        <v>2500000</v>
      </c>
      <c r="S64" s="1">
        <v>729280</v>
      </c>
      <c r="U64" s="1">
        <v>1823315901880</v>
      </c>
      <c r="W64" s="1">
        <v>1822782943000</v>
      </c>
      <c r="Y64" s="15">
        <v>3.4893801369009427E-3</v>
      </c>
    </row>
    <row r="65" spans="1:25" ht="21" x14ac:dyDescent="0.25">
      <c r="A65" s="2" t="s">
        <v>96</v>
      </c>
      <c r="C65" s="1">
        <v>0</v>
      </c>
      <c r="E65" s="1">
        <v>0</v>
      </c>
      <c r="G65" s="1">
        <v>0</v>
      </c>
      <c r="I65" s="1">
        <v>875000</v>
      </c>
      <c r="K65" s="1">
        <v>697435000000</v>
      </c>
      <c r="M65" s="1">
        <v>0</v>
      </c>
      <c r="O65" s="1">
        <v>0</v>
      </c>
      <c r="Q65" s="1">
        <v>875000</v>
      </c>
      <c r="S65" s="1">
        <v>797030</v>
      </c>
      <c r="U65" s="1">
        <v>697435000000</v>
      </c>
      <c r="W65" s="1">
        <v>697241719464</v>
      </c>
      <c r="Y65" s="15">
        <v>1.3347400555066206E-3</v>
      </c>
    </row>
    <row r="66" spans="1:25" ht="21" x14ac:dyDescent="0.25">
      <c r="A66" s="2" t="s">
        <v>97</v>
      </c>
      <c r="C66" s="1">
        <v>0</v>
      </c>
      <c r="E66" s="1">
        <v>0</v>
      </c>
      <c r="G66" s="1">
        <v>0</v>
      </c>
      <c r="I66" s="1">
        <v>150000</v>
      </c>
      <c r="K66" s="1">
        <v>112669767315</v>
      </c>
      <c r="M66" s="1">
        <v>0</v>
      </c>
      <c r="O66" s="1">
        <v>0</v>
      </c>
      <c r="Q66" s="1">
        <v>150000</v>
      </c>
      <c r="S66" s="1">
        <v>750960</v>
      </c>
      <c r="U66" s="1">
        <v>112669767315</v>
      </c>
      <c r="W66" s="1">
        <v>112618232685</v>
      </c>
      <c r="Y66" s="15">
        <v>2.155867354876425E-4</v>
      </c>
    </row>
    <row r="67" spans="1:25" ht="21" x14ac:dyDescent="0.25">
      <c r="A67" s="2" t="s">
        <v>98</v>
      </c>
      <c r="C67" s="1">
        <v>0</v>
      </c>
      <c r="E67" s="1">
        <v>0</v>
      </c>
      <c r="G67" s="1">
        <v>0</v>
      </c>
      <c r="I67" s="1">
        <v>250000</v>
      </c>
      <c r="K67" s="1">
        <v>182188327500</v>
      </c>
      <c r="M67" s="1">
        <v>0</v>
      </c>
      <c r="O67" s="1">
        <v>0</v>
      </c>
      <c r="Q67" s="1">
        <v>250000</v>
      </c>
      <c r="S67" s="1">
        <v>728640</v>
      </c>
      <c r="U67" s="1">
        <v>182188327500</v>
      </c>
      <c r="W67" s="1">
        <v>182118330900</v>
      </c>
      <c r="Y67" s="15">
        <v>3.48631793406031E-4</v>
      </c>
    </row>
    <row r="68" spans="1:25" ht="21" x14ac:dyDescent="0.25">
      <c r="A68" s="2" t="s">
        <v>99</v>
      </c>
      <c r="C68" s="1">
        <v>0</v>
      </c>
      <c r="E68" s="1">
        <v>0</v>
      </c>
      <c r="G68" s="1">
        <v>0</v>
      </c>
      <c r="I68" s="1">
        <v>52689</v>
      </c>
      <c r="K68" s="1">
        <v>46361467312</v>
      </c>
      <c r="M68" s="1">
        <v>0</v>
      </c>
      <c r="O68" s="1">
        <v>0</v>
      </c>
      <c r="Q68" s="1">
        <v>52689</v>
      </c>
      <c r="S68" s="1">
        <v>875700</v>
      </c>
      <c r="U68" s="1">
        <v>46361467312</v>
      </c>
      <c r="W68" s="1">
        <v>46129202830</v>
      </c>
      <c r="Y68" s="15">
        <v>8.8305809917860726E-5</v>
      </c>
    </row>
    <row r="69" spans="1:25" ht="21" x14ac:dyDescent="0.25">
      <c r="A69" s="2" t="s">
        <v>100</v>
      </c>
      <c r="C69" s="1">
        <v>0</v>
      </c>
      <c r="E69" s="1">
        <v>0</v>
      </c>
      <c r="G69" s="1">
        <v>0</v>
      </c>
      <c r="I69" s="1">
        <v>62350</v>
      </c>
      <c r="K69" s="1">
        <v>47426774387</v>
      </c>
      <c r="M69" s="1">
        <v>0</v>
      </c>
      <c r="O69" s="1">
        <v>0</v>
      </c>
      <c r="Q69" s="1">
        <v>62350</v>
      </c>
      <c r="S69" s="1">
        <v>760480</v>
      </c>
      <c r="U69" s="1">
        <v>47426774387</v>
      </c>
      <c r="W69" s="1">
        <v>47405081606</v>
      </c>
      <c r="Y69" s="15">
        <v>9.0748243382122025E-5</v>
      </c>
    </row>
    <row r="70" spans="1:25" ht="21" x14ac:dyDescent="0.25">
      <c r="A70" s="2" t="s">
        <v>101</v>
      </c>
      <c r="C70" s="1">
        <v>0</v>
      </c>
      <c r="E70" s="1">
        <v>0</v>
      </c>
      <c r="G70" s="1">
        <v>0</v>
      </c>
      <c r="I70" s="1">
        <v>3563925</v>
      </c>
      <c r="K70" s="1">
        <v>3268255048321</v>
      </c>
      <c r="M70" s="1">
        <v>0</v>
      </c>
      <c r="O70" s="1">
        <v>0</v>
      </c>
      <c r="Q70" s="1">
        <v>3563925</v>
      </c>
      <c r="S70" s="1">
        <v>917000</v>
      </c>
      <c r="U70" s="1">
        <v>3268255048321</v>
      </c>
      <c r="W70" s="1">
        <v>3267371642727</v>
      </c>
      <c r="Y70" s="15">
        <v>6.254777483950264E-3</v>
      </c>
    </row>
    <row r="71" spans="1:25" ht="21" x14ac:dyDescent="0.25">
      <c r="A71" s="2" t="s">
        <v>102</v>
      </c>
      <c r="C71" s="1">
        <v>0</v>
      </c>
      <c r="E71" s="1">
        <v>0</v>
      </c>
      <c r="G71" s="1">
        <v>0</v>
      </c>
      <c r="I71" s="1">
        <v>8156000</v>
      </c>
      <c r="K71" s="1">
        <v>7006297928838</v>
      </c>
      <c r="M71" s="1">
        <v>0</v>
      </c>
      <c r="O71" s="1">
        <v>0</v>
      </c>
      <c r="Q71" s="1">
        <v>8156000</v>
      </c>
      <c r="S71" s="1">
        <v>849918</v>
      </c>
      <c r="U71" s="1">
        <v>7006297928838</v>
      </c>
      <c r="W71" s="1">
        <v>6930345528736</v>
      </c>
      <c r="Y71" s="15">
        <v>1.3266862147629644E-2</v>
      </c>
    </row>
    <row r="72" spans="1:25" ht="21" x14ac:dyDescent="0.25">
      <c r="A72" s="2" t="s">
        <v>103</v>
      </c>
      <c r="C72" s="1">
        <v>0</v>
      </c>
      <c r="E72" s="1">
        <v>0</v>
      </c>
      <c r="G72" s="1">
        <v>0</v>
      </c>
      <c r="I72" s="1">
        <v>3750000</v>
      </c>
      <c r="K72" s="1">
        <v>2750460000000</v>
      </c>
      <c r="M72" s="1">
        <v>0</v>
      </c>
      <c r="O72" s="1">
        <v>0</v>
      </c>
      <c r="Q72" s="1">
        <v>3750000</v>
      </c>
      <c r="S72" s="1">
        <v>733420</v>
      </c>
      <c r="U72" s="1">
        <v>2750460000000</v>
      </c>
      <c r="W72" s="1">
        <v>2749695863156</v>
      </c>
      <c r="Y72" s="15">
        <v>5.2637831422889499E-3</v>
      </c>
    </row>
    <row r="73" spans="1:25" ht="21" x14ac:dyDescent="0.25">
      <c r="A73" s="2" t="s">
        <v>104</v>
      </c>
      <c r="C73" s="1">
        <v>15000000</v>
      </c>
      <c r="E73" s="1">
        <v>15000000000000</v>
      </c>
      <c r="G73" s="1">
        <v>15000000000000</v>
      </c>
      <c r="I73" s="1">
        <v>0</v>
      </c>
      <c r="K73" s="1">
        <v>0</v>
      </c>
      <c r="M73" s="1">
        <v>0</v>
      </c>
      <c r="O73" s="1">
        <v>0</v>
      </c>
      <c r="Q73" s="1">
        <v>15000000</v>
      </c>
      <c r="S73" s="1">
        <v>1000000</v>
      </c>
      <c r="U73" s="1">
        <v>15000000000000</v>
      </c>
      <c r="W73" s="1">
        <v>15000000000000</v>
      </c>
      <c r="Y73" s="15">
        <v>2.8714720123159582E-2</v>
      </c>
    </row>
    <row r="74" spans="1:25" ht="21.75" thickBot="1" x14ac:dyDescent="0.3">
      <c r="A74" s="2" t="s">
        <v>105</v>
      </c>
      <c r="C74" s="1">
        <v>5000000</v>
      </c>
      <c r="E74" s="1">
        <v>5000000000000</v>
      </c>
      <c r="G74" s="1">
        <v>5000000000000</v>
      </c>
      <c r="I74" s="1">
        <v>0</v>
      </c>
      <c r="K74" s="1">
        <v>0</v>
      </c>
      <c r="M74" s="1">
        <v>0</v>
      </c>
      <c r="O74" s="1">
        <v>0</v>
      </c>
      <c r="Q74" s="1">
        <v>5000000</v>
      </c>
      <c r="S74" s="1">
        <v>1000000</v>
      </c>
      <c r="U74" s="1">
        <v>5000000000000</v>
      </c>
      <c r="W74" s="1">
        <v>5000000000000</v>
      </c>
      <c r="Y74" s="15">
        <v>9.5715733743865269E-3</v>
      </c>
    </row>
    <row r="75" spans="1:25" ht="21.75" thickBot="1" x14ac:dyDescent="0.3">
      <c r="A75" s="2" t="s">
        <v>27</v>
      </c>
      <c r="C75" s="1" t="s">
        <v>27</v>
      </c>
      <c r="E75" s="5">
        <f>SUM(E9:E74)</f>
        <v>241398854575128</v>
      </c>
      <c r="F75" s="2"/>
      <c r="G75" s="5">
        <f>SUM(G9:G74)</f>
        <v>242502692940724</v>
      </c>
      <c r="I75" s="1" t="s">
        <v>27</v>
      </c>
      <c r="K75" s="5">
        <f>SUM(K9:K74)</f>
        <v>24397888661032</v>
      </c>
      <c r="L75" s="2"/>
      <c r="M75" s="2" t="s">
        <v>27</v>
      </c>
      <c r="N75" s="2"/>
      <c r="O75" s="5">
        <f>SUM(O9:O74)</f>
        <v>23050990000000</v>
      </c>
      <c r="Q75" s="1" t="s">
        <v>27</v>
      </c>
      <c r="S75" s="1" t="s">
        <v>27</v>
      </c>
      <c r="U75" s="5">
        <f>SUM(U9:U74)</f>
        <v>240903143236160</v>
      </c>
      <c r="V75" s="2"/>
      <c r="W75" s="5">
        <f>SUM(W9:W74)</f>
        <v>244145519698524</v>
      </c>
      <c r="Y75" s="10">
        <f>SUM(Y9:Y74)</f>
        <v>0.46737135116443063</v>
      </c>
    </row>
  </sheetData>
  <mergeCells count="21">
    <mergeCell ref="A2:Y2"/>
    <mergeCell ref="A3:Y3"/>
    <mergeCell ref="A4:Y4"/>
    <mergeCell ref="S7:S8"/>
    <mergeCell ref="U7:U8"/>
    <mergeCell ref="W7:W8"/>
    <mergeCell ref="Y7:Y8"/>
    <mergeCell ref="Q6:Y6"/>
    <mergeCell ref="M8"/>
    <mergeCell ref="O8"/>
    <mergeCell ref="M7:O7"/>
    <mergeCell ref="I6:O6"/>
    <mergeCell ref="Q7:Q8"/>
    <mergeCell ref="G7:G8"/>
    <mergeCell ref="C6:G6"/>
    <mergeCell ref="I8"/>
    <mergeCell ref="K8"/>
    <mergeCell ref="I7:K7"/>
    <mergeCell ref="C7:C8"/>
    <mergeCell ref="E7:E8"/>
    <mergeCell ref="A7:A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43"/>
  <sheetViews>
    <sheetView rightToLeft="1" topLeftCell="A17" zoomScale="85" zoomScaleNormal="85" workbookViewId="0">
      <selection activeCell="Y9" sqref="Y9"/>
    </sheetView>
  </sheetViews>
  <sheetFormatPr defaultRowHeight="18.75" x14ac:dyDescent="0.25"/>
  <cols>
    <col min="1" max="1" width="32.28515625" style="1" bestFit="1" customWidth="1"/>
    <col min="2" max="2" width="1" style="1" customWidth="1"/>
    <col min="3" max="3" width="18" style="1" customWidth="1"/>
    <col min="4" max="4" width="1" style="1" customWidth="1"/>
    <col min="5" max="5" width="22" style="1" customWidth="1"/>
    <col min="6" max="6" width="1" style="1" customWidth="1"/>
    <col min="7" max="7" width="21" style="1" customWidth="1"/>
    <col min="8" max="8" width="1" style="1" customWidth="1"/>
    <col min="9" max="9" width="17" style="1" customWidth="1"/>
    <col min="10" max="10" width="1" style="1" customWidth="1"/>
    <col min="11" max="11" width="28" style="1" customWidth="1"/>
    <col min="12" max="12" width="1" style="1" customWidth="1"/>
    <col min="13" max="13" width="18.710937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</row>
    <row r="3" spans="1:13" ht="26.25" x14ac:dyDescent="0.25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  <c r="L3" s="28" t="s">
        <v>1</v>
      </c>
      <c r="M3" s="28" t="s">
        <v>1</v>
      </c>
    </row>
    <row r="4" spans="1:13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</row>
    <row r="6" spans="1:13" ht="26.25" x14ac:dyDescent="0.25">
      <c r="A6" s="27" t="s">
        <v>3</v>
      </c>
      <c r="C6" s="27" t="s">
        <v>6</v>
      </c>
      <c r="D6" s="27" t="s">
        <v>6</v>
      </c>
      <c r="E6" s="27" t="s">
        <v>6</v>
      </c>
      <c r="F6" s="27" t="s">
        <v>6</v>
      </c>
      <c r="G6" s="27" t="s">
        <v>6</v>
      </c>
      <c r="H6" s="27" t="s">
        <v>6</v>
      </c>
      <c r="I6" s="27" t="s">
        <v>6</v>
      </c>
      <c r="J6" s="27" t="s">
        <v>6</v>
      </c>
      <c r="K6" s="27" t="s">
        <v>6</v>
      </c>
      <c r="L6" s="27" t="s">
        <v>6</v>
      </c>
      <c r="M6" s="27" t="s">
        <v>6</v>
      </c>
    </row>
    <row r="7" spans="1:13" ht="26.25" x14ac:dyDescent="0.25">
      <c r="A7" s="27" t="s">
        <v>3</v>
      </c>
      <c r="C7" s="27" t="s">
        <v>7</v>
      </c>
      <c r="E7" s="27" t="s">
        <v>106</v>
      </c>
      <c r="G7" s="27" t="s">
        <v>107</v>
      </c>
      <c r="I7" s="27" t="s">
        <v>108</v>
      </c>
      <c r="K7" s="27" t="s">
        <v>109</v>
      </c>
      <c r="M7" s="27" t="s">
        <v>110</v>
      </c>
    </row>
    <row r="8" spans="1:13" ht="21" x14ac:dyDescent="0.25">
      <c r="A8" s="2" t="s">
        <v>15</v>
      </c>
      <c r="C8" s="1">
        <v>7000000</v>
      </c>
      <c r="E8" s="1">
        <v>6670</v>
      </c>
      <c r="G8" s="1">
        <v>6133</v>
      </c>
      <c r="I8" s="1" t="s">
        <v>111</v>
      </c>
      <c r="K8" s="1">
        <v>42931000000</v>
      </c>
      <c r="M8" s="1" t="s">
        <v>272</v>
      </c>
    </row>
    <row r="9" spans="1:13" ht="21" x14ac:dyDescent="0.25">
      <c r="A9" s="2" t="s">
        <v>51</v>
      </c>
      <c r="C9" s="1">
        <v>2000000</v>
      </c>
      <c r="E9" s="1">
        <v>989920</v>
      </c>
      <c r="G9" s="1">
        <v>1000000</v>
      </c>
      <c r="I9" s="1" t="s">
        <v>112</v>
      </c>
      <c r="K9" s="1">
        <v>2000000000000</v>
      </c>
      <c r="M9" s="1" t="s">
        <v>272</v>
      </c>
    </row>
    <row r="10" spans="1:13" ht="21" x14ac:dyDescent="0.25">
      <c r="A10" s="2" t="s">
        <v>71</v>
      </c>
      <c r="C10" s="1">
        <v>50000000</v>
      </c>
      <c r="E10" s="1">
        <v>973960</v>
      </c>
      <c r="G10" s="1">
        <v>964472</v>
      </c>
      <c r="I10" s="1" t="s">
        <v>113</v>
      </c>
      <c r="K10" s="1">
        <v>48223600000000</v>
      </c>
      <c r="M10" s="1" t="s">
        <v>272</v>
      </c>
    </row>
    <row r="11" spans="1:13" ht="21" x14ac:dyDescent="0.25">
      <c r="A11" s="2" t="s">
        <v>70</v>
      </c>
      <c r="C11" s="1">
        <v>10120000</v>
      </c>
      <c r="E11" s="1">
        <v>949750</v>
      </c>
      <c r="G11" s="1">
        <v>916742</v>
      </c>
      <c r="I11" s="1" t="s">
        <v>114</v>
      </c>
      <c r="K11" s="1">
        <v>9277429040000</v>
      </c>
      <c r="M11" s="1" t="s">
        <v>272</v>
      </c>
    </row>
    <row r="12" spans="1:13" ht="21" x14ac:dyDescent="0.25">
      <c r="A12" s="2" t="s">
        <v>72</v>
      </c>
      <c r="C12" s="1">
        <v>7340000</v>
      </c>
      <c r="E12" s="1">
        <v>985760</v>
      </c>
      <c r="G12" s="1">
        <v>966260</v>
      </c>
      <c r="I12" s="1" t="s">
        <v>115</v>
      </c>
      <c r="K12" s="1">
        <v>7092348400000</v>
      </c>
      <c r="M12" s="1" t="s">
        <v>272</v>
      </c>
    </row>
    <row r="13" spans="1:13" ht="21" x14ac:dyDescent="0.25">
      <c r="A13" s="2" t="s">
        <v>73</v>
      </c>
      <c r="C13" s="1">
        <v>3000000</v>
      </c>
      <c r="E13" s="1">
        <v>898640</v>
      </c>
      <c r="G13" s="1">
        <v>866741</v>
      </c>
      <c r="I13" s="1" t="s">
        <v>116</v>
      </c>
      <c r="K13" s="1">
        <v>2600223000000</v>
      </c>
      <c r="M13" s="1" t="s">
        <v>272</v>
      </c>
    </row>
    <row r="14" spans="1:13" ht="21" x14ac:dyDescent="0.25">
      <c r="A14" s="2" t="s">
        <v>89</v>
      </c>
      <c r="C14" s="1">
        <v>995000</v>
      </c>
      <c r="E14" s="1">
        <v>1009999</v>
      </c>
      <c r="G14" s="1">
        <v>1000000</v>
      </c>
      <c r="I14" s="1" t="s">
        <v>117</v>
      </c>
      <c r="K14" s="1">
        <v>995000000000</v>
      </c>
      <c r="M14" s="1" t="s">
        <v>272</v>
      </c>
    </row>
    <row r="15" spans="1:13" ht="21" x14ac:dyDescent="0.25">
      <c r="A15" s="2" t="s">
        <v>41</v>
      </c>
      <c r="C15" s="1">
        <v>252190</v>
      </c>
      <c r="E15" s="1">
        <v>4183355.6401999998</v>
      </c>
      <c r="G15" s="1">
        <v>4055301</v>
      </c>
      <c r="I15" s="1" t="s">
        <v>118</v>
      </c>
      <c r="K15" s="1">
        <v>1022706359190</v>
      </c>
      <c r="M15" s="1" t="s">
        <v>272</v>
      </c>
    </row>
    <row r="16" spans="1:13" ht="21" x14ac:dyDescent="0.25">
      <c r="A16" s="2" t="s">
        <v>75</v>
      </c>
      <c r="C16" s="1">
        <v>7793740</v>
      </c>
      <c r="E16" s="1">
        <v>903700</v>
      </c>
      <c r="G16" s="1">
        <v>901277</v>
      </c>
      <c r="I16" s="1" t="s">
        <v>119</v>
      </c>
      <c r="K16" s="1">
        <v>7024318605980</v>
      </c>
      <c r="M16" s="1" t="s">
        <v>272</v>
      </c>
    </row>
    <row r="17" spans="1:13" ht="21" x14ac:dyDescent="0.25">
      <c r="A17" s="2" t="s">
        <v>76</v>
      </c>
      <c r="C17" s="1">
        <v>6048600</v>
      </c>
      <c r="E17" s="1">
        <v>936950</v>
      </c>
      <c r="G17" s="1">
        <v>917953</v>
      </c>
      <c r="I17" s="1" t="s">
        <v>120</v>
      </c>
      <c r="K17" s="1">
        <v>5552330515800</v>
      </c>
      <c r="M17" s="1" t="s">
        <v>272</v>
      </c>
    </row>
    <row r="18" spans="1:13" ht="21" x14ac:dyDescent="0.25">
      <c r="A18" s="2" t="s">
        <v>77</v>
      </c>
      <c r="C18" s="1">
        <v>15171600</v>
      </c>
      <c r="E18" s="1">
        <v>916860</v>
      </c>
      <c r="G18" s="1">
        <v>968256</v>
      </c>
      <c r="I18" s="1" t="s">
        <v>121</v>
      </c>
      <c r="K18" s="1">
        <v>14689992729600</v>
      </c>
      <c r="M18" s="1" t="s">
        <v>272</v>
      </c>
    </row>
    <row r="19" spans="1:13" ht="21" x14ac:dyDescent="0.25">
      <c r="A19" s="2" t="s">
        <v>50</v>
      </c>
      <c r="C19" s="1">
        <v>2390000</v>
      </c>
      <c r="E19" s="1">
        <v>990100</v>
      </c>
      <c r="G19" s="1">
        <v>1000000</v>
      </c>
      <c r="I19" s="1" t="s">
        <v>122</v>
      </c>
      <c r="K19" s="1">
        <v>2390000000000</v>
      </c>
      <c r="M19" s="1" t="s">
        <v>272</v>
      </c>
    </row>
    <row r="20" spans="1:13" ht="21" x14ac:dyDescent="0.25">
      <c r="A20" s="2" t="s">
        <v>78</v>
      </c>
      <c r="C20" s="1">
        <v>38873775</v>
      </c>
      <c r="E20" s="1">
        <v>865000</v>
      </c>
      <c r="G20" s="1">
        <v>864046</v>
      </c>
      <c r="I20" s="1" t="s">
        <v>123</v>
      </c>
      <c r="K20" s="1">
        <v>33588729793650</v>
      </c>
      <c r="M20" s="1" t="s">
        <v>272</v>
      </c>
    </row>
    <row r="21" spans="1:13" ht="21" x14ac:dyDescent="0.25">
      <c r="A21" s="2" t="s">
        <v>80</v>
      </c>
      <c r="C21" s="1">
        <v>267211</v>
      </c>
      <c r="E21" s="1">
        <v>846000</v>
      </c>
      <c r="G21" s="1">
        <v>810808</v>
      </c>
      <c r="I21" s="1" t="s">
        <v>124</v>
      </c>
      <c r="K21" s="1">
        <v>216656816488</v>
      </c>
      <c r="M21" s="1" t="s">
        <v>272</v>
      </c>
    </row>
    <row r="22" spans="1:13" ht="21" x14ac:dyDescent="0.25">
      <c r="A22" s="2" t="s">
        <v>81</v>
      </c>
      <c r="C22" s="1">
        <v>8733899</v>
      </c>
      <c r="E22" s="1">
        <v>895000</v>
      </c>
      <c r="G22" s="1">
        <v>892003</v>
      </c>
      <c r="I22" s="1" t="s">
        <v>125</v>
      </c>
      <c r="K22" s="1">
        <v>7790664109697</v>
      </c>
      <c r="M22" s="1" t="s">
        <v>272</v>
      </c>
    </row>
    <row r="23" spans="1:13" ht="21" x14ac:dyDescent="0.25">
      <c r="A23" s="2" t="s">
        <v>62</v>
      </c>
      <c r="C23" s="1">
        <v>21094</v>
      </c>
      <c r="E23" s="1">
        <v>871450</v>
      </c>
      <c r="G23" s="1">
        <v>822300</v>
      </c>
      <c r="I23" s="1" t="s">
        <v>126</v>
      </c>
      <c r="K23" s="1">
        <v>17345596200</v>
      </c>
      <c r="M23" s="1" t="s">
        <v>272</v>
      </c>
    </row>
    <row r="24" spans="1:13" ht="21" x14ac:dyDescent="0.25">
      <c r="A24" s="2" t="s">
        <v>56</v>
      </c>
      <c r="C24" s="1">
        <v>1463524</v>
      </c>
      <c r="E24" s="1">
        <v>949960</v>
      </c>
      <c r="G24" s="1">
        <v>854964</v>
      </c>
      <c r="I24" s="1" t="s">
        <v>127</v>
      </c>
      <c r="K24" s="1">
        <v>1251260333136</v>
      </c>
      <c r="M24" s="1" t="s">
        <v>272</v>
      </c>
    </row>
    <row r="25" spans="1:13" ht="21" x14ac:dyDescent="0.25">
      <c r="A25" s="2" t="s">
        <v>55</v>
      </c>
      <c r="C25" s="1">
        <v>622799</v>
      </c>
      <c r="E25" s="1">
        <v>968400</v>
      </c>
      <c r="G25" s="1">
        <v>871560</v>
      </c>
      <c r="I25" s="1" t="s">
        <v>127</v>
      </c>
      <c r="K25" s="1">
        <v>542806696440</v>
      </c>
      <c r="M25" s="1" t="s">
        <v>272</v>
      </c>
    </row>
    <row r="26" spans="1:13" ht="21" x14ac:dyDescent="0.25">
      <c r="A26" s="2" t="s">
        <v>82</v>
      </c>
      <c r="C26" s="1">
        <v>4920074</v>
      </c>
      <c r="E26" s="1">
        <v>882000</v>
      </c>
      <c r="G26" s="1">
        <v>875213</v>
      </c>
      <c r="I26" s="1" t="s">
        <v>128</v>
      </c>
      <c r="K26" s="1">
        <v>4306112725762</v>
      </c>
      <c r="M26" s="1" t="s">
        <v>272</v>
      </c>
    </row>
    <row r="27" spans="1:13" ht="21" x14ac:dyDescent="0.25">
      <c r="A27" s="2" t="s">
        <v>60</v>
      </c>
      <c r="C27" s="1">
        <v>254870</v>
      </c>
      <c r="E27" s="1">
        <v>886650</v>
      </c>
      <c r="G27" s="1">
        <v>812061</v>
      </c>
      <c r="I27" s="1" t="s">
        <v>129</v>
      </c>
      <c r="K27" s="1">
        <v>206969987070</v>
      </c>
      <c r="M27" s="1" t="s">
        <v>272</v>
      </c>
    </row>
    <row r="28" spans="1:13" ht="21" x14ac:dyDescent="0.25">
      <c r="A28" s="2" t="s">
        <v>102</v>
      </c>
      <c r="C28" s="1">
        <v>8156000</v>
      </c>
      <c r="E28" s="1">
        <v>852370</v>
      </c>
      <c r="G28" s="1">
        <v>849918</v>
      </c>
      <c r="I28" s="1" t="s">
        <v>130</v>
      </c>
      <c r="K28" s="1">
        <v>6931931208000</v>
      </c>
      <c r="M28" s="1" t="s">
        <v>272</v>
      </c>
    </row>
    <row r="29" spans="1:13" ht="21" x14ac:dyDescent="0.25">
      <c r="A29" s="2" t="s">
        <v>83</v>
      </c>
      <c r="C29" s="1">
        <v>1919665</v>
      </c>
      <c r="E29" s="1">
        <v>827500</v>
      </c>
      <c r="G29" s="1">
        <v>831736</v>
      </c>
      <c r="I29" s="1" t="s">
        <v>131</v>
      </c>
      <c r="K29" s="1">
        <v>1596654488440</v>
      </c>
      <c r="M29" s="1" t="s">
        <v>272</v>
      </c>
    </row>
    <row r="30" spans="1:13" ht="21" x14ac:dyDescent="0.25">
      <c r="A30" s="2" t="s">
        <v>84</v>
      </c>
      <c r="C30" s="1">
        <v>161080</v>
      </c>
      <c r="E30" s="1">
        <v>883030</v>
      </c>
      <c r="G30" s="1">
        <v>880182</v>
      </c>
      <c r="I30" s="1" t="s">
        <v>132</v>
      </c>
      <c r="K30" s="1">
        <v>141779716560</v>
      </c>
      <c r="M30" s="1" t="s">
        <v>272</v>
      </c>
    </row>
    <row r="31" spans="1:13" ht="21" x14ac:dyDescent="0.25">
      <c r="A31" s="2" t="s">
        <v>57</v>
      </c>
      <c r="C31" s="1">
        <v>2600000</v>
      </c>
      <c r="E31" s="1">
        <v>813370</v>
      </c>
      <c r="G31" s="1">
        <v>767250</v>
      </c>
      <c r="I31" s="1" t="s">
        <v>133</v>
      </c>
      <c r="K31" s="1">
        <v>1994850000000</v>
      </c>
      <c r="M31" s="1" t="s">
        <v>272</v>
      </c>
    </row>
    <row r="32" spans="1:13" ht="21" x14ac:dyDescent="0.25">
      <c r="A32" s="2" t="s">
        <v>66</v>
      </c>
      <c r="C32" s="1">
        <v>500000</v>
      </c>
      <c r="E32" s="1">
        <v>864000</v>
      </c>
      <c r="G32" s="1">
        <v>919591</v>
      </c>
      <c r="I32" s="1" t="s">
        <v>79</v>
      </c>
      <c r="K32" s="1">
        <v>459795500000</v>
      </c>
      <c r="M32" s="1" t="s">
        <v>272</v>
      </c>
    </row>
    <row r="33" spans="1:13" ht="21" x14ac:dyDescent="0.25">
      <c r="A33" s="2" t="s">
        <v>63</v>
      </c>
      <c r="C33" s="1">
        <v>2030000</v>
      </c>
      <c r="E33" s="1">
        <v>785490</v>
      </c>
      <c r="G33" s="1">
        <v>743400</v>
      </c>
      <c r="I33" s="1" t="s">
        <v>134</v>
      </c>
      <c r="K33" s="1">
        <v>1509102000000</v>
      </c>
      <c r="M33" s="1" t="s">
        <v>272</v>
      </c>
    </row>
    <row r="34" spans="1:13" ht="21" x14ac:dyDescent="0.25">
      <c r="A34" s="2" t="s">
        <v>85</v>
      </c>
      <c r="C34" s="1">
        <v>3635032</v>
      </c>
      <c r="E34" s="1">
        <v>800000</v>
      </c>
      <c r="G34" s="1">
        <v>798613</v>
      </c>
      <c r="I34" s="1" t="s">
        <v>135</v>
      </c>
      <c r="K34" s="1">
        <v>2902983810616</v>
      </c>
      <c r="M34" s="1" t="s">
        <v>272</v>
      </c>
    </row>
    <row r="35" spans="1:13" ht="21" x14ac:dyDescent="0.25">
      <c r="A35" s="2" t="s">
        <v>99</v>
      </c>
      <c r="C35" s="1">
        <v>52689</v>
      </c>
      <c r="E35" s="1">
        <v>887720</v>
      </c>
      <c r="G35" s="1">
        <v>875700</v>
      </c>
      <c r="I35" s="1" t="s">
        <v>136</v>
      </c>
      <c r="K35" s="1">
        <v>46139757300</v>
      </c>
      <c r="M35" s="1" t="s">
        <v>272</v>
      </c>
    </row>
    <row r="36" spans="1:13" ht="21" x14ac:dyDescent="0.25">
      <c r="A36" s="2" t="s">
        <v>61</v>
      </c>
      <c r="C36" s="1">
        <v>188009</v>
      </c>
      <c r="E36" s="1">
        <v>853400</v>
      </c>
      <c r="G36" s="1">
        <v>830750</v>
      </c>
      <c r="I36" s="1" t="s">
        <v>137</v>
      </c>
      <c r="K36" s="1">
        <v>156188476750</v>
      </c>
      <c r="M36" s="1" t="s">
        <v>272</v>
      </c>
    </row>
    <row r="37" spans="1:13" ht="21" x14ac:dyDescent="0.25">
      <c r="A37" s="2" t="s">
        <v>59</v>
      </c>
      <c r="C37" s="1">
        <v>2500000</v>
      </c>
      <c r="E37" s="1">
        <v>814850</v>
      </c>
      <c r="G37" s="1">
        <v>787250</v>
      </c>
      <c r="I37" s="1" t="s">
        <v>138</v>
      </c>
      <c r="K37" s="1">
        <v>1968125000000</v>
      </c>
      <c r="M37" s="1" t="s">
        <v>272</v>
      </c>
    </row>
    <row r="38" spans="1:13" ht="21" x14ac:dyDescent="0.25">
      <c r="A38" s="2" t="s">
        <v>100</v>
      </c>
      <c r="C38" s="1">
        <v>62350</v>
      </c>
      <c r="E38" s="1">
        <v>771350</v>
      </c>
      <c r="G38" s="1">
        <v>760480</v>
      </c>
      <c r="I38" s="1" t="s">
        <v>139</v>
      </c>
      <c r="K38" s="1">
        <v>47415928000</v>
      </c>
      <c r="M38" s="1" t="s">
        <v>272</v>
      </c>
    </row>
    <row r="39" spans="1:13" ht="21" x14ac:dyDescent="0.25">
      <c r="A39" s="2" t="s">
        <v>52</v>
      </c>
      <c r="C39" s="1">
        <v>4500000</v>
      </c>
      <c r="E39" s="1">
        <v>990100</v>
      </c>
      <c r="G39" s="1">
        <v>1000000</v>
      </c>
      <c r="I39" s="1" t="s">
        <v>122</v>
      </c>
      <c r="K39" s="1">
        <v>4500000000000</v>
      </c>
      <c r="M39" s="1" t="s">
        <v>272</v>
      </c>
    </row>
    <row r="40" spans="1:13" ht="21" x14ac:dyDescent="0.25">
      <c r="A40" s="2" t="s">
        <v>103</v>
      </c>
      <c r="C40" s="1">
        <v>3750000</v>
      </c>
      <c r="E40" s="1">
        <v>746950</v>
      </c>
      <c r="G40" s="1">
        <v>733420</v>
      </c>
      <c r="I40" s="1" t="s">
        <v>140</v>
      </c>
      <c r="K40" s="1">
        <v>2750325000000</v>
      </c>
      <c r="M40" s="1" t="s">
        <v>272</v>
      </c>
    </row>
    <row r="41" spans="1:13" ht="21" x14ac:dyDescent="0.25">
      <c r="A41" s="2" t="s">
        <v>98</v>
      </c>
      <c r="C41" s="1">
        <v>250000</v>
      </c>
      <c r="E41" s="1">
        <v>715980</v>
      </c>
      <c r="G41" s="1">
        <v>728640</v>
      </c>
      <c r="I41" s="1" t="s">
        <v>141</v>
      </c>
      <c r="K41" s="1">
        <v>182160000000</v>
      </c>
      <c r="M41" s="1" t="s">
        <v>272</v>
      </c>
    </row>
    <row r="42" spans="1:13" ht="21.75" thickBot="1" x14ac:dyDescent="0.3">
      <c r="K42" s="8">
        <f>SUM(K8:K41)</f>
        <v>174018876594679</v>
      </c>
    </row>
    <row r="43" spans="1:13" ht="19.5" thickTop="1" x14ac:dyDescent="0.25"/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05"/>
  <sheetViews>
    <sheetView rightToLeft="1" zoomScale="85" zoomScaleNormal="85" workbookViewId="0">
      <selection activeCell="Y9" sqref="Y9"/>
    </sheetView>
  </sheetViews>
  <sheetFormatPr defaultRowHeight="18.75" x14ac:dyDescent="0.25"/>
  <cols>
    <col min="1" max="1" width="26.5703125" style="1" bestFit="1" customWidth="1"/>
    <col min="2" max="2" width="1" style="1" customWidth="1"/>
    <col min="3" max="3" width="24" style="1" customWidth="1"/>
    <col min="4" max="4" width="1" style="1" customWidth="1"/>
    <col min="5" max="5" width="25" style="1" customWidth="1"/>
    <col min="6" max="6" width="1" style="1" customWidth="1"/>
    <col min="7" max="7" width="25" style="1" customWidth="1"/>
    <col min="8" max="8" width="1" style="1" customWidth="1"/>
    <col min="9" max="9" width="24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</row>
    <row r="3" spans="1:11" ht="26.25" x14ac:dyDescent="0.25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</row>
    <row r="4" spans="1:11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</row>
    <row r="6" spans="1:11" ht="27" thickBot="1" x14ac:dyDescent="0.3">
      <c r="A6" s="27" t="s">
        <v>143</v>
      </c>
      <c r="C6" s="27" t="s">
        <v>4</v>
      </c>
      <c r="E6" s="27" t="s">
        <v>5</v>
      </c>
      <c r="F6" s="27" t="s">
        <v>5</v>
      </c>
      <c r="G6" s="27" t="s">
        <v>5</v>
      </c>
      <c r="I6" s="27" t="s">
        <v>6</v>
      </c>
      <c r="J6" s="27" t="s">
        <v>6</v>
      </c>
      <c r="K6" s="27" t="s">
        <v>6</v>
      </c>
    </row>
    <row r="7" spans="1:11" ht="27" thickBot="1" x14ac:dyDescent="0.3">
      <c r="A7" s="27" t="s">
        <v>143</v>
      </c>
      <c r="C7" s="27" t="s">
        <v>144</v>
      </c>
      <c r="E7" s="27" t="s">
        <v>145</v>
      </c>
      <c r="G7" s="27" t="s">
        <v>146</v>
      </c>
      <c r="I7" s="27" t="s">
        <v>144</v>
      </c>
      <c r="K7" s="27" t="s">
        <v>142</v>
      </c>
    </row>
    <row r="8" spans="1:11" ht="21" x14ac:dyDescent="0.25">
      <c r="A8" s="2" t="s">
        <v>147</v>
      </c>
      <c r="C8" s="1">
        <v>3832292872</v>
      </c>
      <c r="E8" s="1">
        <v>10661296616456</v>
      </c>
      <c r="G8" s="1">
        <v>10665119460800</v>
      </c>
      <c r="I8" s="1">
        <v>9448528</v>
      </c>
      <c r="K8" s="15">
        <v>1.8087455806389118E-8</v>
      </c>
    </row>
    <row r="9" spans="1:11" ht="21" x14ac:dyDescent="0.25">
      <c r="A9" s="2" t="s">
        <v>148</v>
      </c>
      <c r="C9" s="1">
        <v>420904329305</v>
      </c>
      <c r="E9" s="1">
        <v>103728425225361</v>
      </c>
      <c r="G9" s="1">
        <v>103925723495231</v>
      </c>
      <c r="I9" s="1">
        <v>223606059435</v>
      </c>
      <c r="K9" s="15">
        <v>4.2805236096790747E-4</v>
      </c>
    </row>
    <row r="10" spans="1:11" ht="21" x14ac:dyDescent="0.25">
      <c r="A10" s="2" t="s">
        <v>149</v>
      </c>
      <c r="C10" s="1">
        <v>295027209247</v>
      </c>
      <c r="E10" s="1">
        <v>21856861929695</v>
      </c>
      <c r="G10" s="1">
        <v>22151879771164</v>
      </c>
      <c r="I10" s="1">
        <v>9367778</v>
      </c>
      <c r="K10" s="15">
        <v>1.7932874896392775E-8</v>
      </c>
    </row>
    <row r="11" spans="1:11" ht="21" x14ac:dyDescent="0.25">
      <c r="A11" s="2" t="s">
        <v>147</v>
      </c>
      <c r="C11" s="1">
        <v>10231922</v>
      </c>
      <c r="E11" s="1">
        <v>0</v>
      </c>
      <c r="G11" s="1">
        <v>55000</v>
      </c>
      <c r="I11" s="1">
        <v>10176922</v>
      </c>
      <c r="K11" s="15">
        <v>1.9481831129681695E-8</v>
      </c>
    </row>
    <row r="12" spans="1:11" ht="21" x14ac:dyDescent="0.25">
      <c r="A12" s="2" t="s">
        <v>150</v>
      </c>
      <c r="C12" s="1">
        <v>6092121</v>
      </c>
      <c r="E12" s="1">
        <v>9898389063781</v>
      </c>
      <c r="G12" s="1">
        <v>9898385049658</v>
      </c>
      <c r="I12" s="1">
        <v>10106244</v>
      </c>
      <c r="K12" s="15">
        <v>1.9346531197090717E-8</v>
      </c>
    </row>
    <row r="13" spans="1:11" ht="21" x14ac:dyDescent="0.25">
      <c r="A13" s="2" t="s">
        <v>151</v>
      </c>
      <c r="C13" s="1">
        <v>595013326276</v>
      </c>
      <c r="E13" s="1">
        <v>7092636205252</v>
      </c>
      <c r="G13" s="1">
        <v>6161656953000</v>
      </c>
      <c r="I13" s="1">
        <v>1525992578528</v>
      </c>
      <c r="K13" s="15">
        <v>2.9212299868300092E-3</v>
      </c>
    </row>
    <row r="14" spans="1:11" ht="21" x14ac:dyDescent="0.25">
      <c r="A14" s="2" t="s">
        <v>152</v>
      </c>
      <c r="C14" s="1">
        <v>15725394</v>
      </c>
      <c r="E14" s="1">
        <v>13772648258538</v>
      </c>
      <c r="G14" s="1">
        <v>13772653668000</v>
      </c>
      <c r="I14" s="1">
        <v>10315932</v>
      </c>
      <c r="K14" s="15">
        <v>1.9747940012636391E-8</v>
      </c>
    </row>
    <row r="15" spans="1:11" ht="21" x14ac:dyDescent="0.25">
      <c r="A15" s="2" t="s">
        <v>153</v>
      </c>
      <c r="C15" s="1">
        <v>-98327559071</v>
      </c>
      <c r="E15" s="1">
        <v>9453177849784</v>
      </c>
      <c r="G15" s="1">
        <v>9354839750000</v>
      </c>
      <c r="I15" s="1">
        <v>10540713</v>
      </c>
      <c r="K15" s="15">
        <v>2.0178241579569987E-8</v>
      </c>
    </row>
    <row r="16" spans="1:11" ht="21" x14ac:dyDescent="0.25">
      <c r="A16" s="2" t="s">
        <v>154</v>
      </c>
      <c r="C16" s="1">
        <v>9678547</v>
      </c>
      <c r="E16" s="1">
        <v>39856898670094</v>
      </c>
      <c r="G16" s="1">
        <v>39856656051452</v>
      </c>
      <c r="I16" s="1">
        <v>252297189</v>
      </c>
      <c r="K16" s="15">
        <v>4.8297621133299308E-7</v>
      </c>
    </row>
    <row r="17" spans="1:11" ht="21" x14ac:dyDescent="0.25">
      <c r="A17" s="2" t="s">
        <v>155</v>
      </c>
      <c r="C17" s="1">
        <v>10271694</v>
      </c>
      <c r="E17" s="1">
        <v>330309276539</v>
      </c>
      <c r="G17" s="1">
        <v>330309500000</v>
      </c>
      <c r="I17" s="1">
        <v>10048233</v>
      </c>
      <c r="K17" s="15">
        <v>1.9235479888486412E-8</v>
      </c>
    </row>
    <row r="18" spans="1:11" ht="21" x14ac:dyDescent="0.25">
      <c r="A18" s="2" t="s">
        <v>156</v>
      </c>
      <c r="C18" s="1">
        <v>3000000000000</v>
      </c>
      <c r="E18" s="1">
        <v>0</v>
      </c>
      <c r="G18" s="1">
        <v>0</v>
      </c>
      <c r="I18" s="1">
        <v>3000000000000</v>
      </c>
      <c r="K18" s="15">
        <v>5.7429440246319161E-3</v>
      </c>
    </row>
    <row r="19" spans="1:11" ht="21" x14ac:dyDescent="0.25">
      <c r="A19" s="2" t="s">
        <v>157</v>
      </c>
      <c r="C19" s="1">
        <v>10099003</v>
      </c>
      <c r="E19" s="1">
        <v>0</v>
      </c>
      <c r="G19" s="1">
        <v>0</v>
      </c>
      <c r="I19" s="1">
        <v>10099003</v>
      </c>
      <c r="K19" s="15">
        <v>1.9332669644529931E-8</v>
      </c>
    </row>
    <row r="20" spans="1:11" ht="21" x14ac:dyDescent="0.25">
      <c r="A20" s="2" t="s">
        <v>151</v>
      </c>
      <c r="C20" s="1">
        <v>900000000000</v>
      </c>
      <c r="E20" s="1">
        <v>0</v>
      </c>
      <c r="G20" s="1">
        <v>0</v>
      </c>
      <c r="I20" s="1">
        <v>900000000000</v>
      </c>
      <c r="K20" s="15">
        <v>1.7228832073895748E-3</v>
      </c>
    </row>
    <row r="21" spans="1:11" ht="21" x14ac:dyDescent="0.25">
      <c r="A21" s="2" t="s">
        <v>151</v>
      </c>
      <c r="C21" s="1">
        <v>1000000000000</v>
      </c>
      <c r="E21" s="1">
        <v>0</v>
      </c>
      <c r="G21" s="1">
        <v>1000000000000</v>
      </c>
      <c r="I21" s="1">
        <v>0</v>
      </c>
      <c r="K21" s="15">
        <v>0</v>
      </c>
    </row>
    <row r="22" spans="1:11" ht="21" x14ac:dyDescent="0.25">
      <c r="A22" s="2" t="s">
        <v>155</v>
      </c>
      <c r="C22" s="1">
        <v>10000000000000</v>
      </c>
      <c r="E22" s="1">
        <v>0</v>
      </c>
      <c r="G22" s="1">
        <v>0</v>
      </c>
      <c r="I22" s="1">
        <v>10000000000000</v>
      </c>
      <c r="K22" s="15">
        <v>1.9143146748773054E-2</v>
      </c>
    </row>
    <row r="23" spans="1:11" ht="21" x14ac:dyDescent="0.25">
      <c r="A23" s="2" t="s">
        <v>151</v>
      </c>
      <c r="C23" s="1">
        <v>1400000000000</v>
      </c>
      <c r="E23" s="1">
        <v>0</v>
      </c>
      <c r="G23" s="1">
        <v>0</v>
      </c>
      <c r="I23" s="1">
        <v>1400000000000</v>
      </c>
      <c r="K23" s="15">
        <v>2.6800405448282275E-3</v>
      </c>
    </row>
    <row r="24" spans="1:11" ht="21" x14ac:dyDescent="0.25">
      <c r="A24" s="2" t="s">
        <v>151</v>
      </c>
      <c r="C24" s="1">
        <v>1450000000000</v>
      </c>
      <c r="E24" s="1">
        <v>0</v>
      </c>
      <c r="G24" s="1">
        <v>0</v>
      </c>
      <c r="I24" s="1">
        <v>1450000000000</v>
      </c>
      <c r="K24" s="15">
        <v>2.7757562785720928E-3</v>
      </c>
    </row>
    <row r="25" spans="1:11" ht="21" x14ac:dyDescent="0.25">
      <c r="A25" s="2" t="s">
        <v>156</v>
      </c>
      <c r="C25" s="1">
        <v>2500000000000</v>
      </c>
      <c r="E25" s="1">
        <v>0</v>
      </c>
      <c r="G25" s="1">
        <v>0</v>
      </c>
      <c r="I25" s="1">
        <v>2500000000000</v>
      </c>
      <c r="K25" s="15">
        <v>4.7857866871932634E-3</v>
      </c>
    </row>
    <row r="26" spans="1:11" ht="21" x14ac:dyDescent="0.25">
      <c r="A26" s="2" t="s">
        <v>155</v>
      </c>
      <c r="C26" s="1">
        <v>3675000000000</v>
      </c>
      <c r="E26" s="1">
        <v>0</v>
      </c>
      <c r="G26" s="1">
        <v>0</v>
      </c>
      <c r="I26" s="1">
        <v>3675000000000</v>
      </c>
      <c r="K26" s="15">
        <v>7.035106430174097E-3</v>
      </c>
    </row>
    <row r="27" spans="1:11" ht="21" x14ac:dyDescent="0.25">
      <c r="A27" s="2" t="s">
        <v>158</v>
      </c>
      <c r="C27" s="1">
        <v>400000000000</v>
      </c>
      <c r="E27" s="1">
        <v>0</v>
      </c>
      <c r="G27" s="1">
        <v>0</v>
      </c>
      <c r="I27" s="1">
        <v>400000000000</v>
      </c>
      <c r="K27" s="15">
        <v>7.6572586995092215E-4</v>
      </c>
    </row>
    <row r="28" spans="1:11" ht="21" x14ac:dyDescent="0.25">
      <c r="A28" s="2" t="s">
        <v>155</v>
      </c>
      <c r="C28" s="1">
        <v>3300000000000</v>
      </c>
      <c r="E28" s="1">
        <v>0</v>
      </c>
      <c r="G28" s="1">
        <v>0</v>
      </c>
      <c r="I28" s="1">
        <v>3300000000000</v>
      </c>
      <c r="K28" s="15">
        <v>6.3172384270951077E-3</v>
      </c>
    </row>
    <row r="29" spans="1:11" ht="21" x14ac:dyDescent="0.25">
      <c r="A29" s="2" t="s">
        <v>159</v>
      </c>
      <c r="C29" s="1">
        <v>3000000000000</v>
      </c>
      <c r="E29" s="1">
        <v>0</v>
      </c>
      <c r="G29" s="1">
        <v>0</v>
      </c>
      <c r="I29" s="1">
        <v>3000000000000</v>
      </c>
      <c r="K29" s="15">
        <v>5.7429440246319161E-3</v>
      </c>
    </row>
    <row r="30" spans="1:11" ht="21" x14ac:dyDescent="0.25">
      <c r="A30" s="2" t="s">
        <v>159</v>
      </c>
      <c r="C30" s="1">
        <v>10000000000000</v>
      </c>
      <c r="E30" s="1">
        <v>0</v>
      </c>
      <c r="G30" s="1">
        <v>0</v>
      </c>
      <c r="I30" s="1">
        <v>10000000000000</v>
      </c>
      <c r="K30" s="15">
        <v>1.9143146748773054E-2</v>
      </c>
    </row>
    <row r="31" spans="1:11" ht="21" x14ac:dyDescent="0.25">
      <c r="A31" s="2" t="s">
        <v>158</v>
      </c>
      <c r="C31" s="1">
        <v>1530000000000</v>
      </c>
      <c r="E31" s="1">
        <v>0</v>
      </c>
      <c r="G31" s="1">
        <v>0</v>
      </c>
      <c r="I31" s="1">
        <v>1530000000000</v>
      </c>
      <c r="K31" s="15">
        <v>2.9289014525622774E-3</v>
      </c>
    </row>
    <row r="32" spans="1:11" ht="21" x14ac:dyDescent="0.25">
      <c r="A32" s="2" t="s">
        <v>160</v>
      </c>
      <c r="C32" s="1">
        <v>1500000000000</v>
      </c>
      <c r="E32" s="1">
        <v>0</v>
      </c>
      <c r="G32" s="1">
        <v>0</v>
      </c>
      <c r="I32" s="1">
        <v>1500000000000</v>
      </c>
      <c r="K32" s="15">
        <v>2.8714720123159581E-3</v>
      </c>
    </row>
    <row r="33" spans="1:11" ht="21" x14ac:dyDescent="0.25">
      <c r="A33" s="2" t="s">
        <v>161</v>
      </c>
      <c r="C33" s="1">
        <v>22559056</v>
      </c>
      <c r="E33" s="1">
        <v>58715</v>
      </c>
      <c r="G33" s="1">
        <v>0</v>
      </c>
      <c r="I33" s="1">
        <v>22617771</v>
      </c>
      <c r="K33" s="15">
        <v>4.3297530938314344E-8</v>
      </c>
    </row>
    <row r="34" spans="1:11" ht="21" x14ac:dyDescent="0.25">
      <c r="A34" s="2" t="s">
        <v>162</v>
      </c>
      <c r="C34" s="1">
        <v>1500000000000</v>
      </c>
      <c r="E34" s="1">
        <v>0</v>
      </c>
      <c r="G34" s="1">
        <v>0</v>
      </c>
      <c r="I34" s="1">
        <v>1500000000000</v>
      </c>
      <c r="K34" s="15">
        <v>2.8714720123159581E-3</v>
      </c>
    </row>
    <row r="35" spans="1:11" ht="21" x14ac:dyDescent="0.25">
      <c r="A35" s="2" t="s">
        <v>158</v>
      </c>
      <c r="C35" s="1">
        <v>3700000000000</v>
      </c>
      <c r="E35" s="1">
        <v>0</v>
      </c>
      <c r="G35" s="1">
        <v>0</v>
      </c>
      <c r="I35" s="1">
        <v>3700000000000</v>
      </c>
      <c r="K35" s="15">
        <v>7.0829642970460299E-3</v>
      </c>
    </row>
    <row r="36" spans="1:11" ht="21" x14ac:dyDescent="0.25">
      <c r="A36" s="2" t="s">
        <v>153</v>
      </c>
      <c r="C36" s="1">
        <v>850000000000</v>
      </c>
      <c r="E36" s="1">
        <v>0</v>
      </c>
      <c r="G36" s="1">
        <v>0</v>
      </c>
      <c r="I36" s="1">
        <v>850000000000</v>
      </c>
      <c r="K36" s="15">
        <v>1.6271674736457096E-3</v>
      </c>
    </row>
    <row r="37" spans="1:11" ht="21" x14ac:dyDescent="0.25">
      <c r="A37" s="2" t="s">
        <v>155</v>
      </c>
      <c r="C37" s="1">
        <v>310000000000</v>
      </c>
      <c r="E37" s="1">
        <v>0</v>
      </c>
      <c r="G37" s="1">
        <v>0</v>
      </c>
      <c r="I37" s="1">
        <v>310000000000</v>
      </c>
      <c r="K37" s="15">
        <v>5.9343754921196469E-4</v>
      </c>
    </row>
    <row r="38" spans="1:11" ht="21" x14ac:dyDescent="0.25">
      <c r="A38" s="2" t="s">
        <v>147</v>
      </c>
      <c r="C38" s="1">
        <v>1300000000000</v>
      </c>
      <c r="E38" s="1">
        <v>0</v>
      </c>
      <c r="G38" s="1">
        <v>1300000000000</v>
      </c>
      <c r="I38" s="1">
        <v>0</v>
      </c>
      <c r="K38" s="15">
        <v>0</v>
      </c>
    </row>
    <row r="39" spans="1:11" ht="21" x14ac:dyDescent="0.25">
      <c r="A39" s="2" t="s">
        <v>147</v>
      </c>
      <c r="C39" s="1">
        <v>810000000000</v>
      </c>
      <c r="E39" s="1">
        <v>0</v>
      </c>
      <c r="G39" s="1">
        <v>650000000000</v>
      </c>
      <c r="I39" s="1">
        <v>160000000000</v>
      </c>
      <c r="K39" s="15">
        <v>3.0629034798036888E-4</v>
      </c>
    </row>
    <row r="40" spans="1:11" ht="21" x14ac:dyDescent="0.25">
      <c r="A40" s="2" t="s">
        <v>151</v>
      </c>
      <c r="C40" s="1">
        <v>3950000000000</v>
      </c>
      <c r="E40" s="1">
        <v>0</v>
      </c>
      <c r="G40" s="1">
        <v>3950000000000</v>
      </c>
      <c r="I40" s="1">
        <v>0</v>
      </c>
      <c r="K40" s="15">
        <v>0</v>
      </c>
    </row>
    <row r="41" spans="1:11" ht="21" x14ac:dyDescent="0.25">
      <c r="A41" s="2" t="s">
        <v>147</v>
      </c>
      <c r="C41" s="1">
        <v>640000000000</v>
      </c>
      <c r="E41" s="1">
        <v>0</v>
      </c>
      <c r="G41" s="1">
        <v>640000000000</v>
      </c>
      <c r="I41" s="1">
        <v>0</v>
      </c>
      <c r="K41" s="15">
        <v>0</v>
      </c>
    </row>
    <row r="42" spans="1:11" ht="21" x14ac:dyDescent="0.25">
      <c r="A42" s="2" t="s">
        <v>147</v>
      </c>
      <c r="C42" s="1">
        <v>440000000000</v>
      </c>
      <c r="E42" s="1">
        <v>0</v>
      </c>
      <c r="G42" s="1">
        <v>440000000000</v>
      </c>
      <c r="I42" s="1">
        <v>0</v>
      </c>
      <c r="K42" s="15">
        <v>0</v>
      </c>
    </row>
    <row r="43" spans="1:11" ht="21" x14ac:dyDescent="0.25">
      <c r="A43" s="2" t="s">
        <v>153</v>
      </c>
      <c r="C43" s="1">
        <v>470000000000</v>
      </c>
      <c r="E43" s="1">
        <v>0</v>
      </c>
      <c r="G43" s="1">
        <v>0</v>
      </c>
      <c r="I43" s="1">
        <v>470000000000</v>
      </c>
      <c r="K43" s="15">
        <v>8.9972789719233357E-4</v>
      </c>
    </row>
    <row r="44" spans="1:11" ht="21" x14ac:dyDescent="0.25">
      <c r="A44" s="2" t="s">
        <v>153</v>
      </c>
      <c r="C44" s="1">
        <v>270000000000</v>
      </c>
      <c r="E44" s="1">
        <v>0</v>
      </c>
      <c r="G44" s="1">
        <v>0</v>
      </c>
      <c r="I44" s="1">
        <v>270000000000</v>
      </c>
      <c r="K44" s="15">
        <v>5.1686496221687249E-4</v>
      </c>
    </row>
    <row r="45" spans="1:11" ht="21" x14ac:dyDescent="0.25">
      <c r="A45" s="2" t="s">
        <v>147</v>
      </c>
      <c r="C45" s="1">
        <v>100000000000</v>
      </c>
      <c r="E45" s="1">
        <v>0</v>
      </c>
      <c r="G45" s="1">
        <v>100000000000</v>
      </c>
      <c r="I45" s="1">
        <v>0</v>
      </c>
      <c r="K45" s="15">
        <v>0</v>
      </c>
    </row>
    <row r="46" spans="1:11" ht="21" x14ac:dyDescent="0.25">
      <c r="A46" s="2" t="s">
        <v>147</v>
      </c>
      <c r="C46" s="1">
        <v>480000000000</v>
      </c>
      <c r="E46" s="1">
        <v>0</v>
      </c>
      <c r="G46" s="1">
        <v>480000000000</v>
      </c>
      <c r="I46" s="1">
        <v>0</v>
      </c>
      <c r="K46" s="15">
        <v>0</v>
      </c>
    </row>
    <row r="47" spans="1:11" ht="21" x14ac:dyDescent="0.25">
      <c r="A47" s="2" t="s">
        <v>154</v>
      </c>
      <c r="C47" s="1">
        <v>20500000000000</v>
      </c>
      <c r="E47" s="1">
        <v>0</v>
      </c>
      <c r="G47" s="1">
        <v>0</v>
      </c>
      <c r="I47" s="1">
        <v>20500000000000</v>
      </c>
      <c r="K47" s="15">
        <v>3.9243450834984761E-2</v>
      </c>
    </row>
    <row r="48" spans="1:11" ht="21" x14ac:dyDescent="0.25">
      <c r="A48" s="2" t="s">
        <v>160</v>
      </c>
      <c r="C48" s="1">
        <v>2290000000000</v>
      </c>
      <c r="E48" s="1">
        <v>0</v>
      </c>
      <c r="G48" s="1">
        <v>0</v>
      </c>
      <c r="I48" s="1">
        <v>2290000000000</v>
      </c>
      <c r="K48" s="15">
        <v>4.3837806054690294E-3</v>
      </c>
    </row>
    <row r="49" spans="1:11" ht="21" x14ac:dyDescent="0.25">
      <c r="A49" s="2" t="s">
        <v>147</v>
      </c>
      <c r="C49" s="1">
        <v>200000000000</v>
      </c>
      <c r="E49" s="1">
        <v>0</v>
      </c>
      <c r="G49" s="1">
        <v>200000000000</v>
      </c>
      <c r="I49" s="1">
        <v>0</v>
      </c>
      <c r="K49" s="15">
        <v>0</v>
      </c>
    </row>
    <row r="50" spans="1:11" ht="21" x14ac:dyDescent="0.25">
      <c r="A50" s="2" t="s">
        <v>147</v>
      </c>
      <c r="C50" s="1">
        <v>370000000000</v>
      </c>
      <c r="E50" s="1">
        <v>0</v>
      </c>
      <c r="G50" s="1">
        <v>370000000000</v>
      </c>
      <c r="I50" s="1">
        <v>0</v>
      </c>
      <c r="K50" s="15">
        <v>0</v>
      </c>
    </row>
    <row r="51" spans="1:11" ht="21" x14ac:dyDescent="0.25">
      <c r="A51" s="2" t="s">
        <v>163</v>
      </c>
      <c r="C51" s="1">
        <v>4190000000000</v>
      </c>
      <c r="E51" s="1">
        <v>0</v>
      </c>
      <c r="G51" s="1">
        <v>0</v>
      </c>
      <c r="I51" s="1">
        <v>4190000000000</v>
      </c>
      <c r="K51" s="15">
        <v>8.0209784877359087E-3</v>
      </c>
    </row>
    <row r="52" spans="1:11" ht="21" x14ac:dyDescent="0.25">
      <c r="A52" s="2" t="s">
        <v>164</v>
      </c>
      <c r="C52" s="1">
        <v>210000000000</v>
      </c>
      <c r="E52" s="1">
        <v>0</v>
      </c>
      <c r="G52" s="1">
        <v>0</v>
      </c>
      <c r="I52" s="1">
        <v>210000000000</v>
      </c>
      <c r="K52" s="15">
        <v>4.0200608172423415E-4</v>
      </c>
    </row>
    <row r="53" spans="1:11" ht="21" x14ac:dyDescent="0.25">
      <c r="A53" s="2" t="s">
        <v>164</v>
      </c>
      <c r="C53" s="1">
        <v>280000000000</v>
      </c>
      <c r="E53" s="1">
        <v>0</v>
      </c>
      <c r="G53" s="1">
        <v>0</v>
      </c>
      <c r="I53" s="1">
        <v>280000000000</v>
      </c>
      <c r="K53" s="15">
        <v>5.3600810896564546E-4</v>
      </c>
    </row>
    <row r="54" spans="1:11" ht="21" x14ac:dyDescent="0.25">
      <c r="A54" s="2" t="s">
        <v>147</v>
      </c>
      <c r="C54" s="1">
        <v>110000000000</v>
      </c>
      <c r="E54" s="1">
        <v>0</v>
      </c>
      <c r="G54" s="1">
        <v>0</v>
      </c>
      <c r="I54" s="1">
        <v>110000000000</v>
      </c>
      <c r="K54" s="15">
        <v>2.1057461423650359E-4</v>
      </c>
    </row>
    <row r="55" spans="1:11" ht="21" x14ac:dyDescent="0.25">
      <c r="A55" s="2" t="s">
        <v>153</v>
      </c>
      <c r="C55" s="1">
        <v>250000000000</v>
      </c>
      <c r="E55" s="1">
        <v>0</v>
      </c>
      <c r="G55" s="1">
        <v>0</v>
      </c>
      <c r="I55" s="1">
        <v>250000000000</v>
      </c>
      <c r="K55" s="15">
        <v>4.7857866871932634E-4</v>
      </c>
    </row>
    <row r="56" spans="1:11" ht="21" x14ac:dyDescent="0.25">
      <c r="A56" s="2" t="s">
        <v>165</v>
      </c>
      <c r="C56" s="1">
        <v>640000000000</v>
      </c>
      <c r="E56" s="1">
        <v>0</v>
      </c>
      <c r="G56" s="1">
        <v>640000000000</v>
      </c>
      <c r="I56" s="1">
        <v>0</v>
      </c>
      <c r="K56" s="15">
        <v>0</v>
      </c>
    </row>
    <row r="57" spans="1:11" ht="21" x14ac:dyDescent="0.25">
      <c r="A57" s="2" t="s">
        <v>147</v>
      </c>
      <c r="C57" s="1">
        <v>280000000000</v>
      </c>
      <c r="E57" s="1">
        <v>0</v>
      </c>
      <c r="G57" s="1">
        <v>0</v>
      </c>
      <c r="I57" s="1">
        <v>280000000000</v>
      </c>
      <c r="K57" s="15">
        <v>5.3600810896564546E-4</v>
      </c>
    </row>
    <row r="58" spans="1:11" ht="21" x14ac:dyDescent="0.25">
      <c r="A58" s="2" t="s">
        <v>166</v>
      </c>
      <c r="C58" s="1">
        <v>640000000000</v>
      </c>
      <c r="E58" s="1">
        <v>0</v>
      </c>
      <c r="G58" s="1">
        <v>0</v>
      </c>
      <c r="I58" s="1">
        <v>640000000000</v>
      </c>
      <c r="K58" s="15">
        <v>1.2251613919214755E-3</v>
      </c>
    </row>
    <row r="59" spans="1:11" ht="21" x14ac:dyDescent="0.25">
      <c r="A59" s="2" t="s">
        <v>147</v>
      </c>
      <c r="C59" s="1">
        <v>100000000000</v>
      </c>
      <c r="E59" s="1">
        <v>0</v>
      </c>
      <c r="G59" s="1">
        <v>0</v>
      </c>
      <c r="I59" s="1">
        <v>100000000000</v>
      </c>
      <c r="K59" s="15">
        <v>1.9143146748773054E-4</v>
      </c>
    </row>
    <row r="60" spans="1:11" ht="21" x14ac:dyDescent="0.25">
      <c r="A60" s="2" t="s">
        <v>162</v>
      </c>
      <c r="C60" s="1">
        <v>560000000000</v>
      </c>
      <c r="E60" s="1">
        <v>0</v>
      </c>
      <c r="G60" s="1">
        <v>0</v>
      </c>
      <c r="I60" s="1">
        <v>560000000000</v>
      </c>
      <c r="K60" s="15">
        <v>1.0720162179312909E-3</v>
      </c>
    </row>
    <row r="61" spans="1:11" ht="21" x14ac:dyDescent="0.25">
      <c r="A61" s="2" t="s">
        <v>147</v>
      </c>
      <c r="C61" s="1">
        <v>180000000000</v>
      </c>
      <c r="E61" s="1">
        <v>0</v>
      </c>
      <c r="G61" s="1">
        <v>0</v>
      </c>
      <c r="I61" s="1">
        <v>180000000000</v>
      </c>
      <c r="K61" s="15">
        <v>3.4457664147791498E-4</v>
      </c>
    </row>
    <row r="62" spans="1:11" ht="21" x14ac:dyDescent="0.25">
      <c r="A62" s="2" t="s">
        <v>165</v>
      </c>
      <c r="C62" s="1">
        <v>300000000000</v>
      </c>
      <c r="E62" s="1">
        <v>0</v>
      </c>
      <c r="G62" s="1">
        <v>300000000000</v>
      </c>
      <c r="I62" s="1">
        <v>0</v>
      </c>
      <c r="K62" s="15">
        <v>0</v>
      </c>
    </row>
    <row r="63" spans="1:11" ht="21" x14ac:dyDescent="0.25">
      <c r="A63" s="2" t="s">
        <v>165</v>
      </c>
      <c r="C63" s="1">
        <v>110000000000</v>
      </c>
      <c r="E63" s="1">
        <v>0</v>
      </c>
      <c r="G63" s="1">
        <v>110000000000</v>
      </c>
      <c r="I63" s="1">
        <v>0</v>
      </c>
      <c r="K63" s="15">
        <v>0</v>
      </c>
    </row>
    <row r="64" spans="1:11" ht="21" x14ac:dyDescent="0.25">
      <c r="A64" s="2" t="s">
        <v>147</v>
      </c>
      <c r="C64" s="1">
        <v>860000000000</v>
      </c>
      <c r="E64" s="1">
        <v>0</v>
      </c>
      <c r="G64" s="1">
        <v>0</v>
      </c>
      <c r="I64" s="1">
        <v>860000000000</v>
      </c>
      <c r="K64" s="15">
        <v>1.6463106203944825E-3</v>
      </c>
    </row>
    <row r="65" spans="1:11" ht="21" x14ac:dyDescent="0.25">
      <c r="A65" s="2" t="s">
        <v>151</v>
      </c>
      <c r="C65" s="1">
        <v>990000000000</v>
      </c>
      <c r="E65" s="1">
        <v>0</v>
      </c>
      <c r="G65" s="1">
        <v>0</v>
      </c>
      <c r="I65" s="1">
        <v>990000000000</v>
      </c>
      <c r="K65" s="15">
        <v>1.8951715281285324E-3</v>
      </c>
    </row>
    <row r="66" spans="1:11" ht="21" x14ac:dyDescent="0.25">
      <c r="A66" s="2" t="s">
        <v>147</v>
      </c>
      <c r="C66" s="1">
        <v>1300000000000</v>
      </c>
      <c r="E66" s="1">
        <v>0</v>
      </c>
      <c r="G66" s="1">
        <v>0</v>
      </c>
      <c r="I66" s="1">
        <v>1300000000000</v>
      </c>
      <c r="K66" s="15">
        <v>2.488609077340497E-3</v>
      </c>
    </row>
    <row r="67" spans="1:11" ht="21" x14ac:dyDescent="0.25">
      <c r="A67" s="2" t="s">
        <v>151</v>
      </c>
      <c r="C67" s="1">
        <v>8500000000000</v>
      </c>
      <c r="E67" s="1">
        <v>0</v>
      </c>
      <c r="G67" s="1">
        <v>0</v>
      </c>
      <c r="I67" s="1">
        <v>8500000000000</v>
      </c>
      <c r="K67" s="15">
        <v>1.6271674736457097E-2</v>
      </c>
    </row>
    <row r="68" spans="1:11" ht="21" x14ac:dyDescent="0.25">
      <c r="A68" s="2" t="s">
        <v>156</v>
      </c>
      <c r="C68" s="1">
        <v>3450000000000</v>
      </c>
      <c r="E68" s="1">
        <v>0</v>
      </c>
      <c r="G68" s="1">
        <v>0</v>
      </c>
      <c r="I68" s="1">
        <v>3450000000000</v>
      </c>
      <c r="K68" s="15">
        <v>6.604385628326704E-3</v>
      </c>
    </row>
    <row r="69" spans="1:11" ht="21" x14ac:dyDescent="0.25">
      <c r="A69" s="2" t="s">
        <v>158</v>
      </c>
      <c r="C69" s="1">
        <v>10000000000000</v>
      </c>
      <c r="E69" s="1">
        <v>0</v>
      </c>
      <c r="G69" s="1">
        <v>0</v>
      </c>
      <c r="I69" s="1">
        <v>10000000000000</v>
      </c>
      <c r="K69" s="15">
        <v>1.9143146748773054E-2</v>
      </c>
    </row>
    <row r="70" spans="1:11" ht="21" x14ac:dyDescent="0.25">
      <c r="A70" s="2" t="s">
        <v>147</v>
      </c>
      <c r="C70" s="1">
        <v>4800000000000</v>
      </c>
      <c r="E70" s="1">
        <v>0</v>
      </c>
      <c r="G70" s="1">
        <v>3710000000000</v>
      </c>
      <c r="I70" s="1">
        <v>1090000000000</v>
      </c>
      <c r="K70" s="15">
        <v>2.0866029956162629E-3</v>
      </c>
    </row>
    <row r="71" spans="1:11" ht="21" x14ac:dyDescent="0.25">
      <c r="A71" s="2" t="s">
        <v>167</v>
      </c>
      <c r="C71" s="1">
        <v>4200000000000</v>
      </c>
      <c r="E71" s="1">
        <v>0</v>
      </c>
      <c r="G71" s="1">
        <v>4200000000000</v>
      </c>
      <c r="I71" s="1">
        <v>0</v>
      </c>
      <c r="K71" s="15">
        <v>0</v>
      </c>
    </row>
    <row r="72" spans="1:11" ht="21" x14ac:dyDescent="0.25">
      <c r="A72" s="2" t="s">
        <v>147</v>
      </c>
      <c r="C72" s="1">
        <v>5500000000000</v>
      </c>
      <c r="E72" s="1">
        <v>0</v>
      </c>
      <c r="G72" s="1">
        <v>0</v>
      </c>
      <c r="I72" s="1">
        <v>5500000000000</v>
      </c>
      <c r="K72" s="15">
        <v>1.052873071182518E-2</v>
      </c>
    </row>
    <row r="73" spans="1:11" ht="21" x14ac:dyDescent="0.25">
      <c r="A73" s="2" t="s">
        <v>169</v>
      </c>
      <c r="C73" s="1">
        <v>6330000000000</v>
      </c>
      <c r="E73" s="1">
        <v>0</v>
      </c>
      <c r="G73" s="1">
        <v>6330000000000</v>
      </c>
      <c r="I73" s="1">
        <v>0</v>
      </c>
      <c r="K73" s="15">
        <v>0</v>
      </c>
    </row>
    <row r="74" spans="1:11" ht="21" x14ac:dyDescent="0.25">
      <c r="A74" s="2" t="s">
        <v>170</v>
      </c>
      <c r="C74" s="1">
        <v>6000000000000</v>
      </c>
      <c r="E74" s="1">
        <v>0</v>
      </c>
      <c r="G74" s="1">
        <v>6000000000000</v>
      </c>
      <c r="I74" s="1">
        <v>0</v>
      </c>
      <c r="K74" s="15">
        <v>0</v>
      </c>
    </row>
    <row r="75" spans="1:11" ht="21" x14ac:dyDescent="0.25">
      <c r="A75" s="2" t="s">
        <v>171</v>
      </c>
      <c r="C75" s="1">
        <v>6500000000000</v>
      </c>
      <c r="E75" s="1">
        <v>0</v>
      </c>
      <c r="G75" s="1">
        <v>6500000000000</v>
      </c>
      <c r="I75" s="1">
        <v>0</v>
      </c>
      <c r="K75" s="15">
        <v>0</v>
      </c>
    </row>
    <row r="76" spans="1:11" ht="21" x14ac:dyDescent="0.25">
      <c r="A76" s="2" t="s">
        <v>147</v>
      </c>
      <c r="C76" s="1">
        <v>3340000000000</v>
      </c>
      <c r="E76" s="1">
        <v>0</v>
      </c>
      <c r="G76" s="1">
        <v>0</v>
      </c>
      <c r="I76" s="1">
        <v>3340000000000</v>
      </c>
      <c r="K76" s="15">
        <v>6.3938110140901996E-3</v>
      </c>
    </row>
    <row r="77" spans="1:11" ht="21" x14ac:dyDescent="0.25">
      <c r="A77" s="2" t="s">
        <v>147</v>
      </c>
      <c r="C77" s="1">
        <v>5000000000000</v>
      </c>
      <c r="E77" s="1">
        <v>0</v>
      </c>
      <c r="G77" s="1">
        <v>0</v>
      </c>
      <c r="I77" s="1">
        <v>5000000000000</v>
      </c>
      <c r="K77" s="15">
        <v>9.5715733743865269E-3</v>
      </c>
    </row>
    <row r="78" spans="1:11" ht="21" x14ac:dyDescent="0.25">
      <c r="A78" s="2" t="s">
        <v>165</v>
      </c>
      <c r="C78" s="1">
        <v>5030000000000</v>
      </c>
      <c r="E78" s="1">
        <v>0</v>
      </c>
      <c r="G78" s="1">
        <v>5030000000000</v>
      </c>
      <c r="I78" s="1">
        <v>0</v>
      </c>
      <c r="K78" s="15">
        <v>0</v>
      </c>
    </row>
    <row r="79" spans="1:11" ht="21" x14ac:dyDescent="0.25">
      <c r="A79" s="2" t="s">
        <v>147</v>
      </c>
      <c r="C79" s="1">
        <v>10000000000000</v>
      </c>
      <c r="E79" s="1">
        <v>0</v>
      </c>
      <c r="G79" s="1">
        <v>0</v>
      </c>
      <c r="I79" s="1">
        <v>10000000000000</v>
      </c>
      <c r="K79" s="15">
        <v>1.9143146748773054E-2</v>
      </c>
    </row>
    <row r="80" spans="1:11" ht="21" x14ac:dyDescent="0.25">
      <c r="A80" s="2" t="s">
        <v>172</v>
      </c>
      <c r="C80" s="1">
        <v>3000000000000</v>
      </c>
      <c r="E80" s="1">
        <v>0</v>
      </c>
      <c r="G80" s="1">
        <v>3000000000000</v>
      </c>
      <c r="I80" s="1">
        <v>0</v>
      </c>
      <c r="K80" s="15">
        <v>0</v>
      </c>
    </row>
    <row r="81" spans="1:11" ht="21" x14ac:dyDescent="0.25">
      <c r="A81" s="2" t="s">
        <v>165</v>
      </c>
      <c r="C81" s="1">
        <v>5400000000000</v>
      </c>
      <c r="E81" s="1">
        <v>0</v>
      </c>
      <c r="G81" s="1">
        <v>5400000000000</v>
      </c>
      <c r="I81" s="1">
        <v>0</v>
      </c>
      <c r="K81" s="15">
        <v>0</v>
      </c>
    </row>
    <row r="82" spans="1:11" ht="21" x14ac:dyDescent="0.25">
      <c r="A82" s="2" t="s">
        <v>147</v>
      </c>
      <c r="C82" s="1">
        <v>3200000000000</v>
      </c>
      <c r="E82" s="1">
        <v>0</v>
      </c>
      <c r="G82" s="1">
        <v>0</v>
      </c>
      <c r="I82" s="1">
        <v>3200000000000</v>
      </c>
      <c r="K82" s="15">
        <v>6.1258069596073772E-3</v>
      </c>
    </row>
    <row r="83" spans="1:11" ht="21" x14ac:dyDescent="0.25">
      <c r="A83" s="2" t="s">
        <v>147</v>
      </c>
      <c r="C83" s="1">
        <v>6000000000000</v>
      </c>
      <c r="E83" s="1">
        <v>0</v>
      </c>
      <c r="G83" s="1">
        <v>0</v>
      </c>
      <c r="I83" s="1">
        <v>6000000000000</v>
      </c>
      <c r="K83" s="15">
        <v>1.1485888049263832E-2</v>
      </c>
    </row>
    <row r="84" spans="1:11" ht="21" x14ac:dyDescent="0.25">
      <c r="A84" s="2" t="s">
        <v>147</v>
      </c>
      <c r="C84" s="1">
        <v>3000000000000</v>
      </c>
      <c r="E84" s="1">
        <v>0</v>
      </c>
      <c r="G84" s="1">
        <v>0</v>
      </c>
      <c r="I84" s="1">
        <v>3000000000000</v>
      </c>
      <c r="K84" s="15">
        <v>5.7429440246319161E-3</v>
      </c>
    </row>
    <row r="85" spans="1:11" ht="21" x14ac:dyDescent="0.25">
      <c r="A85" s="2" t="s">
        <v>173</v>
      </c>
      <c r="C85" s="1">
        <v>1800000000000</v>
      </c>
      <c r="E85" s="1">
        <v>0</v>
      </c>
      <c r="G85" s="1">
        <v>1800000000000</v>
      </c>
      <c r="I85" s="1">
        <v>0</v>
      </c>
      <c r="K85" s="15">
        <v>0</v>
      </c>
    </row>
    <row r="86" spans="1:11" ht="21" x14ac:dyDescent="0.25">
      <c r="A86" s="2" t="s">
        <v>173</v>
      </c>
      <c r="C86" s="1">
        <v>2600000000000</v>
      </c>
      <c r="E86" s="1">
        <v>0</v>
      </c>
      <c r="G86" s="1">
        <v>2600000000000</v>
      </c>
      <c r="I86" s="1">
        <v>0</v>
      </c>
      <c r="K86" s="15">
        <v>0</v>
      </c>
    </row>
    <row r="87" spans="1:11" ht="21" x14ac:dyDescent="0.25">
      <c r="A87" s="2" t="s">
        <v>171</v>
      </c>
      <c r="C87" s="1">
        <v>2900000000000</v>
      </c>
      <c r="E87" s="1">
        <v>0</v>
      </c>
      <c r="G87" s="1">
        <v>2900000000000</v>
      </c>
      <c r="I87" s="1">
        <v>0</v>
      </c>
      <c r="K87" s="15">
        <v>0</v>
      </c>
    </row>
    <row r="88" spans="1:11" ht="21" x14ac:dyDescent="0.25">
      <c r="A88" s="2" t="s">
        <v>151</v>
      </c>
      <c r="C88" s="1">
        <v>390000000000</v>
      </c>
      <c r="E88" s="1">
        <v>0</v>
      </c>
      <c r="G88" s="1">
        <v>0</v>
      </c>
      <c r="I88" s="1">
        <v>390000000000</v>
      </c>
      <c r="K88" s="15">
        <v>7.4658272320214907E-4</v>
      </c>
    </row>
    <row r="89" spans="1:11" ht="21" x14ac:dyDescent="0.25">
      <c r="A89" s="2" t="s">
        <v>151</v>
      </c>
      <c r="C89" s="1">
        <v>35710000000000</v>
      </c>
      <c r="E89" s="1">
        <v>0</v>
      </c>
      <c r="G89" s="1">
        <v>0</v>
      </c>
      <c r="I89" s="1">
        <v>35710000000000</v>
      </c>
      <c r="K89" s="15">
        <v>6.8360177039868575E-2</v>
      </c>
    </row>
    <row r="90" spans="1:11" ht="21" x14ac:dyDescent="0.25">
      <c r="A90" s="2" t="s">
        <v>155</v>
      </c>
      <c r="C90" s="1">
        <v>3690000000000</v>
      </c>
      <c r="E90" s="1">
        <v>0</v>
      </c>
      <c r="G90" s="1">
        <v>0</v>
      </c>
      <c r="I90" s="1">
        <v>3690000000000</v>
      </c>
      <c r="K90" s="15">
        <v>7.0638211502972569E-3</v>
      </c>
    </row>
    <row r="91" spans="1:11" ht="21" x14ac:dyDescent="0.25">
      <c r="A91" s="2" t="s">
        <v>154</v>
      </c>
      <c r="C91" s="1">
        <v>0</v>
      </c>
      <c r="E91" s="1">
        <v>22600000000000</v>
      </c>
      <c r="G91" s="1">
        <v>0</v>
      </c>
      <c r="I91" s="1">
        <v>22600000000000</v>
      </c>
      <c r="K91" s="15">
        <v>4.3263511652227103E-2</v>
      </c>
    </row>
    <row r="92" spans="1:11" ht="21" x14ac:dyDescent="0.25">
      <c r="A92" s="2" t="s">
        <v>154</v>
      </c>
      <c r="C92" s="1">
        <v>0</v>
      </c>
      <c r="E92" s="1">
        <v>1230000000000</v>
      </c>
      <c r="G92" s="1">
        <v>0</v>
      </c>
      <c r="I92" s="1">
        <v>1230000000000</v>
      </c>
      <c r="K92" s="15">
        <v>2.3546070500990858E-3</v>
      </c>
    </row>
    <row r="93" spans="1:11" ht="21" x14ac:dyDescent="0.25">
      <c r="A93" s="2" t="s">
        <v>151</v>
      </c>
      <c r="C93" s="1">
        <v>0</v>
      </c>
      <c r="E93" s="1">
        <v>210000000000</v>
      </c>
      <c r="G93" s="1">
        <v>0</v>
      </c>
      <c r="I93" s="1">
        <v>210000000000</v>
      </c>
      <c r="K93" s="15">
        <v>4.0200608172423415E-4</v>
      </c>
    </row>
    <row r="94" spans="1:11" ht="21" x14ac:dyDescent="0.25">
      <c r="A94" s="2" t="s">
        <v>154</v>
      </c>
      <c r="C94" s="1">
        <v>0</v>
      </c>
      <c r="E94" s="1">
        <v>1280000000000</v>
      </c>
      <c r="G94" s="1">
        <v>0</v>
      </c>
      <c r="I94" s="1">
        <v>1280000000000</v>
      </c>
      <c r="K94" s="15">
        <v>2.4503227838429511E-3</v>
      </c>
    </row>
    <row r="95" spans="1:11" ht="21" x14ac:dyDescent="0.25">
      <c r="A95" s="2" t="s">
        <v>151</v>
      </c>
      <c r="C95" s="1">
        <v>0</v>
      </c>
      <c r="E95" s="1">
        <v>120000000000</v>
      </c>
      <c r="G95" s="1">
        <v>0</v>
      </c>
      <c r="I95" s="1">
        <v>120000000000</v>
      </c>
      <c r="K95" s="15">
        <v>2.2971776098527663E-4</v>
      </c>
    </row>
    <row r="96" spans="1:11" ht="21" x14ac:dyDescent="0.25">
      <c r="A96" s="2" t="s">
        <v>154</v>
      </c>
      <c r="C96" s="1">
        <v>0</v>
      </c>
      <c r="E96" s="1">
        <v>650000000000</v>
      </c>
      <c r="G96" s="1">
        <v>0</v>
      </c>
      <c r="I96" s="1">
        <v>650000000000</v>
      </c>
      <c r="K96" s="15">
        <v>1.2443045386702485E-3</v>
      </c>
    </row>
    <row r="97" spans="1:11" ht="21" x14ac:dyDescent="0.25">
      <c r="A97" s="2" t="s">
        <v>154</v>
      </c>
      <c r="C97" s="1">
        <v>0</v>
      </c>
      <c r="E97" s="1">
        <v>300000000000</v>
      </c>
      <c r="G97" s="1">
        <v>0</v>
      </c>
      <c r="I97" s="1">
        <v>300000000000</v>
      </c>
      <c r="K97" s="15">
        <v>5.7429440246319161E-4</v>
      </c>
    </row>
    <row r="98" spans="1:11" ht="21" x14ac:dyDescent="0.25">
      <c r="A98" s="2" t="s">
        <v>154</v>
      </c>
      <c r="C98" s="1">
        <v>0</v>
      </c>
      <c r="E98" s="1">
        <v>790000000000</v>
      </c>
      <c r="G98" s="1">
        <v>0</v>
      </c>
      <c r="I98" s="1">
        <v>790000000000</v>
      </c>
      <c r="K98" s="15">
        <v>1.5123085931530713E-3</v>
      </c>
    </row>
    <row r="99" spans="1:11" ht="21" x14ac:dyDescent="0.25">
      <c r="A99" s="2" t="s">
        <v>154</v>
      </c>
      <c r="C99" s="1">
        <v>0</v>
      </c>
      <c r="E99" s="1">
        <v>10000000000000</v>
      </c>
      <c r="G99" s="1">
        <v>0</v>
      </c>
      <c r="I99" s="1">
        <v>10000000000000</v>
      </c>
      <c r="K99" s="15">
        <v>1.9143146748773054E-2</v>
      </c>
    </row>
    <row r="100" spans="1:11" ht="21" x14ac:dyDescent="0.25">
      <c r="A100" s="2" t="s">
        <v>154</v>
      </c>
      <c r="C100" s="1">
        <v>0</v>
      </c>
      <c r="E100" s="1">
        <v>1000000000000</v>
      </c>
      <c r="G100" s="1">
        <v>0</v>
      </c>
      <c r="I100" s="1">
        <v>1000000000000</v>
      </c>
      <c r="K100" s="15">
        <v>1.9143146748773054E-3</v>
      </c>
    </row>
    <row r="101" spans="1:11" ht="21" x14ac:dyDescent="0.25">
      <c r="A101" s="2" t="s">
        <v>160</v>
      </c>
      <c r="C101" s="1">
        <v>0</v>
      </c>
      <c r="E101" s="1">
        <v>910000000000</v>
      </c>
      <c r="G101" s="1">
        <v>0</v>
      </c>
      <c r="I101" s="1">
        <v>910000000000</v>
      </c>
      <c r="K101" s="15">
        <v>1.7420263541383478E-3</v>
      </c>
    </row>
    <row r="102" spans="1:11" ht="21" x14ac:dyDescent="0.25">
      <c r="A102" s="2" t="s">
        <v>153</v>
      </c>
      <c r="C102" s="1">
        <v>0</v>
      </c>
      <c r="E102" s="1">
        <v>970000000000</v>
      </c>
      <c r="G102" s="1">
        <v>0</v>
      </c>
      <c r="I102" s="1">
        <v>970000000000</v>
      </c>
      <c r="K102" s="15">
        <v>1.8568852346309863E-3</v>
      </c>
    </row>
    <row r="103" spans="1:11" ht="21" x14ac:dyDescent="0.25">
      <c r="A103" s="2" t="s">
        <v>147</v>
      </c>
      <c r="C103" s="1">
        <v>0</v>
      </c>
      <c r="E103" s="1">
        <v>1500000000000</v>
      </c>
      <c r="G103" s="1">
        <v>0</v>
      </c>
      <c r="I103" s="1">
        <v>1500000000000</v>
      </c>
      <c r="K103" s="15">
        <v>2.8714720123159581E-3</v>
      </c>
    </row>
    <row r="104" spans="1:11" ht="21.75" thickBot="1" x14ac:dyDescent="0.3">
      <c r="A104" s="2" t="s">
        <v>174</v>
      </c>
      <c r="C104" s="1">
        <v>0</v>
      </c>
      <c r="E104" s="1">
        <v>5000000000000</v>
      </c>
      <c r="G104" s="1">
        <v>0</v>
      </c>
      <c r="I104" s="1">
        <v>5000000000000</v>
      </c>
      <c r="K104" s="15">
        <v>9.5715733743865269E-3</v>
      </c>
    </row>
    <row r="105" spans="1:11" ht="21.75" thickBot="1" x14ac:dyDescent="0.3">
      <c r="A105" s="2" t="s">
        <v>27</v>
      </c>
      <c r="C105" s="5">
        <f>SUM(C8:C104)</f>
        <v>240391534256366</v>
      </c>
      <c r="D105" s="2"/>
      <c r="E105" s="5">
        <f>SUM(E8:E104)</f>
        <v>263210643154215</v>
      </c>
      <c r="F105" s="2"/>
      <c r="G105" s="5">
        <f>SUM(G8:G104)</f>
        <v>273767223754305</v>
      </c>
      <c r="H105" s="2"/>
      <c r="I105" s="5">
        <f>SUM(I8:I104)</f>
        <v>229834953656276</v>
      </c>
      <c r="J105" s="2"/>
      <c r="K105" s="10">
        <f>SUM(K8:K104)</f>
        <v>0.43997642458395458</v>
      </c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5"/>
  <sheetViews>
    <sheetView rightToLeft="1" workbookViewId="0">
      <selection activeCell="E18" sqref="E18"/>
    </sheetView>
  </sheetViews>
  <sheetFormatPr defaultRowHeight="18.75" x14ac:dyDescent="0.25"/>
  <cols>
    <col min="1" max="1" width="24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7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</row>
    <row r="3" spans="1:7" ht="26.25" x14ac:dyDescent="0.25">
      <c r="A3" s="28" t="s">
        <v>175</v>
      </c>
      <c r="B3" s="28" t="s">
        <v>175</v>
      </c>
      <c r="C3" s="28" t="s">
        <v>175</v>
      </c>
      <c r="D3" s="28" t="s">
        <v>175</v>
      </c>
      <c r="E3" s="28" t="s">
        <v>175</v>
      </c>
      <c r="F3" s="28" t="s">
        <v>175</v>
      </c>
      <c r="G3" s="28" t="s">
        <v>175</v>
      </c>
    </row>
    <row r="4" spans="1:7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</row>
    <row r="6" spans="1:7" ht="26.25" x14ac:dyDescent="0.25">
      <c r="A6" s="27" t="s">
        <v>179</v>
      </c>
      <c r="C6" s="27" t="s">
        <v>144</v>
      </c>
      <c r="E6" s="27" t="s">
        <v>210</v>
      </c>
      <c r="G6" s="27" t="s">
        <v>13</v>
      </c>
    </row>
    <row r="7" spans="1:7" ht="21" x14ac:dyDescent="0.25">
      <c r="A7" s="2" t="s">
        <v>219</v>
      </c>
      <c r="C7" s="1">
        <f>+'سرمایه‌گذاری در سهام'!I11</f>
        <v>298133912514</v>
      </c>
      <c r="E7" s="15">
        <f>+C7/$C$12</f>
        <v>2.0701114746042523E-2</v>
      </c>
      <c r="G7" s="15">
        <v>5.7072212380413693E-4</v>
      </c>
    </row>
    <row r="8" spans="1:7" ht="21" x14ac:dyDescent="0.25">
      <c r="A8" s="2" t="s">
        <v>270</v>
      </c>
      <c r="C8" s="1">
        <f>+'سرمایه‌گذاری در صندوق'!I18</f>
        <v>2224001019974</v>
      </c>
      <c r="E8" s="15">
        <f t="shared" ref="E8:E11" si="0">+C8/$C$12</f>
        <v>0.15442490229163525</v>
      </c>
      <c r="G8" s="15">
        <v>4.2574377894783232E-3</v>
      </c>
    </row>
    <row r="9" spans="1:7" ht="21" x14ac:dyDescent="0.25">
      <c r="A9" s="2" t="s">
        <v>220</v>
      </c>
      <c r="C9" s="1">
        <f>+'سرمایه‌گذاری در اوراق بهادار'!I72</f>
        <v>5021191770770</v>
      </c>
      <c r="E9" s="15">
        <f t="shared" si="0"/>
        <v>0.34864959216510844</v>
      </c>
      <c r="G9" s="15">
        <v>9.6121410921581746E-3</v>
      </c>
    </row>
    <row r="10" spans="1:7" ht="21" x14ac:dyDescent="0.25">
      <c r="A10" s="2" t="s">
        <v>221</v>
      </c>
      <c r="C10" s="1">
        <f>+'درآمد سپرده بانکی'!C135</f>
        <v>6272415174630</v>
      </c>
      <c r="E10" s="15">
        <f t="shared" si="0"/>
        <v>0.43552907205327263</v>
      </c>
      <c r="G10" s="15">
        <v>1.2007376415717304E-2</v>
      </c>
    </row>
    <row r="11" spans="1:7" ht="21" x14ac:dyDescent="0.25">
      <c r="A11" s="2" t="s">
        <v>217</v>
      </c>
      <c r="C11" s="1">
        <f>+'سایر درآمدها'!C11</f>
        <v>586087017389</v>
      </c>
      <c r="E11" s="15">
        <f t="shared" si="0"/>
        <v>4.0695318743941195E-2</v>
      </c>
      <c r="G11" s="15">
        <v>1.1219549781428331E-3</v>
      </c>
    </row>
    <row r="12" spans="1:7" ht="21" x14ac:dyDescent="0.25">
      <c r="A12" s="2" t="s">
        <v>27</v>
      </c>
      <c r="C12" s="5">
        <f>SUM(C7:C11)</f>
        <v>14401828895277</v>
      </c>
      <c r="E12" s="14">
        <f>SUM(E7:E11)</f>
        <v>1</v>
      </c>
      <c r="G12" s="10">
        <f>SUM(G7:G11)</f>
        <v>2.756963239930077E-2</v>
      </c>
    </row>
    <row r="13" spans="1:7" ht="19.5" thickTop="1" x14ac:dyDescent="0.25"/>
    <row r="14" spans="1:7" x14ac:dyDescent="0.45">
      <c r="C14" s="16"/>
    </row>
    <row r="15" spans="1:7" x14ac:dyDescent="0.45">
      <c r="C15" s="17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Y9" sqref="Y9"/>
    </sheetView>
  </sheetViews>
  <sheetFormatPr defaultRowHeight="18.75" x14ac:dyDescent="0.25"/>
  <cols>
    <col min="1" max="1" width="35.710937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</row>
    <row r="3" spans="1:5" ht="26.25" x14ac:dyDescent="0.25">
      <c r="A3" s="28" t="s">
        <v>175</v>
      </c>
      <c r="B3" s="28" t="s">
        <v>175</v>
      </c>
      <c r="C3" s="28" t="s">
        <v>175</v>
      </c>
      <c r="D3" s="28" t="s">
        <v>175</v>
      </c>
      <c r="E3" s="28" t="s">
        <v>175</v>
      </c>
    </row>
    <row r="4" spans="1:5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</row>
    <row r="6" spans="1:5" ht="26.25" x14ac:dyDescent="0.25">
      <c r="A6" s="27" t="s">
        <v>217</v>
      </c>
      <c r="C6" s="27" t="s">
        <v>177</v>
      </c>
      <c r="E6" s="27" t="s">
        <v>6</v>
      </c>
    </row>
    <row r="7" spans="1:5" ht="26.25" x14ac:dyDescent="0.25">
      <c r="A7" s="27" t="s">
        <v>217</v>
      </c>
      <c r="C7" s="27" t="s">
        <v>144</v>
      </c>
      <c r="E7" s="27" t="s">
        <v>144</v>
      </c>
    </row>
    <row r="8" spans="1:5" ht="21" x14ac:dyDescent="0.25">
      <c r="A8" s="2" t="s">
        <v>217</v>
      </c>
      <c r="C8" s="1">
        <v>0</v>
      </c>
      <c r="E8" s="1">
        <v>1500000</v>
      </c>
    </row>
    <row r="9" spans="1:5" ht="21" x14ac:dyDescent="0.25">
      <c r="A9" s="2" t="s">
        <v>218</v>
      </c>
      <c r="C9" s="1">
        <v>0</v>
      </c>
      <c r="E9" s="1">
        <v>35079105679</v>
      </c>
    </row>
    <row r="10" spans="1:5" ht="21" x14ac:dyDescent="0.25">
      <c r="A10" s="2" t="s">
        <v>271</v>
      </c>
      <c r="C10" s="1">
        <v>586087017389</v>
      </c>
      <c r="E10" s="1">
        <v>1861904641790</v>
      </c>
    </row>
    <row r="11" spans="1:5" ht="21" x14ac:dyDescent="0.25">
      <c r="A11" s="2" t="s">
        <v>27</v>
      </c>
      <c r="C11" s="5">
        <f>SUM(C8:C10)</f>
        <v>586087017389</v>
      </c>
      <c r="D11" s="2"/>
      <c r="E11" s="5">
        <f>SUM(E8:E10)</f>
        <v>1896985247469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ثابت آوند مفید</vt:lpstr>
      <vt:lpstr>سهام</vt:lpstr>
      <vt:lpstr>واحد های صندوق</vt:lpstr>
      <vt:lpstr>تبعی</vt:lpstr>
      <vt:lpstr>اوراق مشارکت</vt:lpstr>
      <vt:lpstr>تعدیل قیمت</vt:lpstr>
      <vt:lpstr>سپرده</vt:lpstr>
      <vt:lpstr>جمع درآمدها</vt:lpstr>
      <vt:lpstr>سایر درآمدها</vt:lpstr>
      <vt:lpstr>سرمایه‌گذاری در سهام</vt:lpstr>
      <vt:lpstr>سرمایه‌گذاری در صندوق</vt:lpstr>
      <vt:lpstr>سرمایه‌گذاری در اوراق بهادار</vt:lpstr>
      <vt:lpstr>مبالغ تخصیصی اوراق آوند</vt:lpstr>
      <vt:lpstr>درآمد سود سهام</vt:lpstr>
      <vt:lpstr>سود اوراق بهادار</vt:lpstr>
      <vt:lpstr>سود سپرده بانکی</vt:lpstr>
      <vt:lpstr>درآمد سپرده بانکی</vt:lpstr>
      <vt:lpstr>درآمد ناشی از فروش</vt:lpstr>
      <vt:lpstr>درآمد ناشی از تغییر قیمت اوراق</vt:lpstr>
      <vt:lpstr>'مبالغ تخصیصی اوراق آوند'!Print_Area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Pirzadeh, Keyvan</cp:lastModifiedBy>
  <dcterms:modified xsi:type="dcterms:W3CDTF">2026-08-24T09:12:38Z</dcterms:modified>
</cp:coreProperties>
</file>